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240" yWindow="75" windowWidth="19320" windowHeight="7995" activeTab="0"/>
  </bookViews>
  <sheets>
    <sheet name="ORÇAMENTO" sheetId="1" r:id="rId1"/>
    <sheet name="MEMORIA DE CALCULO" sheetId="10" r:id="rId2"/>
    <sheet name="CRON" sheetId="2" r:id="rId3"/>
    <sheet name="CALCULO DO BDI " sheetId="6" r:id="rId4"/>
    <sheet name="ENCARGOS SEINFRA" sheetId="8" r:id="rId5"/>
  </sheets>
  <externalReferences>
    <externalReference r:id="rId8"/>
    <externalReference r:id="rId9"/>
    <externalReference r:id="rId10"/>
    <externalReference r:id="rId11"/>
  </externalReferences>
  <definedNames>
    <definedName name="_1Excel_BuiltIn_Print_Area_1_1" localSheetId="1">#REF!</definedName>
    <definedName name="_1Excel_BuiltIn_Print_Area_1_1">#REF!</definedName>
    <definedName name="_1Excel_BuiltIn_Print_Area_1_1_1" localSheetId="1">#REF!</definedName>
    <definedName name="_1Excel_BuiltIn_Print_Area_1_1_1">#REF!</definedName>
    <definedName name="_1Excel_BuiltIn_Print_Area_1_1_10" localSheetId="1">#REF!</definedName>
    <definedName name="_1Excel_BuiltIn_Print_Area_1_1_10">#REF!</definedName>
    <definedName name="_1Excel_BuiltIn_Print_Area_1_1_13" localSheetId="1">#REF!</definedName>
    <definedName name="_1Excel_BuiltIn_Print_Area_1_1_13">#REF!</definedName>
    <definedName name="_1Excel_BuiltIn_Print_Area_1_1_3" localSheetId="1">#REF!</definedName>
    <definedName name="_1Excel_BuiltIn_Print_Area_1_1_3">#REF!</definedName>
    <definedName name="_1Excel_BuiltIn_Print_Area_1_1_4" localSheetId="1">#REF!</definedName>
    <definedName name="_1Excel_BuiltIn_Print_Area_1_1_4">#REF!</definedName>
    <definedName name="_1Excel_BuiltIn_Print_Area_1_1_5" localSheetId="1">#REF!</definedName>
    <definedName name="_1Excel_BuiltIn_Print_Area_1_1_5">#REF!</definedName>
    <definedName name="_1Excel_BuiltIn_Print_Area_1_1_7" localSheetId="1">#REF!</definedName>
    <definedName name="_1Excel_BuiltIn_Print_Area_1_1_7">#REF!</definedName>
    <definedName name="_1Excel_BuiltIn_Print_Area_1_1_8" localSheetId="1">#REF!</definedName>
    <definedName name="_1Excel_BuiltIn_Print_Area_1_1_8">#REF!</definedName>
    <definedName name="_1Excel_BuiltIn_Print_Area_1_1_9" localSheetId="1">#REF!</definedName>
    <definedName name="_1Excel_BuiltIn_Print_Area_1_1_9">#REF!</definedName>
    <definedName name="_2Excel_BuiltIn_Print_Titles_1_1" localSheetId="1">#REF!</definedName>
    <definedName name="_2Excel_BuiltIn_Print_Titles_1_1">#REF!</definedName>
    <definedName name="_2Excel_BuiltIn_Print_Titles_1_1_1" localSheetId="1">#REF!</definedName>
    <definedName name="_2Excel_BuiltIn_Print_Titles_1_1_1">#REF!</definedName>
    <definedName name="_2Excel_BuiltIn_Print_Titles_1_1_10" localSheetId="1">#REF!</definedName>
    <definedName name="_2Excel_BuiltIn_Print_Titles_1_1_10">#REF!</definedName>
    <definedName name="_2Excel_BuiltIn_Print_Titles_1_1_13" localSheetId="1">#REF!</definedName>
    <definedName name="_2Excel_BuiltIn_Print_Titles_1_1_13">#REF!</definedName>
    <definedName name="_2Excel_BuiltIn_Print_Titles_1_1_3" localSheetId="1">#REF!</definedName>
    <definedName name="_2Excel_BuiltIn_Print_Titles_1_1_3">#REF!</definedName>
    <definedName name="_2Excel_BuiltIn_Print_Titles_1_1_4" localSheetId="1">#REF!</definedName>
    <definedName name="_2Excel_BuiltIn_Print_Titles_1_1_4">#REF!</definedName>
    <definedName name="_2Excel_BuiltIn_Print_Titles_1_1_5" localSheetId="1">#REF!</definedName>
    <definedName name="_2Excel_BuiltIn_Print_Titles_1_1_5">#REF!</definedName>
    <definedName name="_2Excel_BuiltIn_Print_Titles_1_1_7" localSheetId="1">#REF!</definedName>
    <definedName name="_2Excel_BuiltIn_Print_Titles_1_1_7">#REF!</definedName>
    <definedName name="_2Excel_BuiltIn_Print_Titles_1_1_8" localSheetId="1">#REF!</definedName>
    <definedName name="_2Excel_BuiltIn_Print_Titles_1_1_8">#REF!</definedName>
    <definedName name="_2Excel_BuiltIn_Print_Titles_1_1_9" localSheetId="1">#REF!</definedName>
    <definedName name="_2Excel_BuiltIn_Print_Titles_1_1_9">#REF!</definedName>
    <definedName name="_ST16">NA()</definedName>
    <definedName name="A" localSheetId="4">#REF!</definedName>
    <definedName name="A" localSheetId="1">#REF!</definedName>
    <definedName name="A">#REF!</definedName>
    <definedName name="AC">NA()</definedName>
    <definedName name="acumulado" localSheetId="4">#REF!</definedName>
    <definedName name="acumulado" localSheetId="1">#REF!</definedName>
    <definedName name="acumulado">#REF!</definedName>
    <definedName name="Alvenaria_de_Pedra_Argamassada_Traço_1_3">'[1]Tabela Preços'!$F$40</definedName>
    <definedName name="_xlnm.Print_Area" localSheetId="3">'CALCULO DO BDI '!$A$1:$D$36</definedName>
    <definedName name="_xlnm.Print_Area" localSheetId="4">'ENCARGOS SEINFRA'!$A$1:$F$45</definedName>
    <definedName name="_xlnm.Print_Area" localSheetId="1">'MEMORIA DE CALCULO'!$A$1:$G$19</definedName>
    <definedName name="_xlnm.Print_Area" localSheetId="0">'ORÇAMENTO'!$A$1:$I$22</definedName>
    <definedName name="Armadura_de_Ferro_com_D6.0_a_10.0_mm">'[1]Tabela Preços'!$F$29</definedName>
    <definedName name="ArmaduradeFerroGrosso_D12.5a25mm">'[1]Tabela Preços'!$F$30</definedName>
    <definedName name="Assentamento_e_Rejunt._De_Tubos_de_Concreto_D_60cm">'[1]Tabela Preços'!$F$22</definedName>
    <definedName name="B" localSheetId="4">#REF!</definedName>
    <definedName name="B" localSheetId="1">#REF!</definedName>
    <definedName name="B">#REF!</definedName>
    <definedName name="Barbacã_com_Tubo_de_PVC_Esgoto_50mm">'[1]Tabela Preços'!$F$38</definedName>
    <definedName name="BDI" localSheetId="3">#REF!</definedName>
    <definedName name="BDI" localSheetId="4">#REF!</definedName>
    <definedName name="BDI" localSheetId="1">#REF!</definedName>
    <definedName name="BDI">#REF!</definedName>
    <definedName name="BDI_1" localSheetId="1">#REF!</definedName>
    <definedName name="BDI_1">#REF!</definedName>
    <definedName name="BDI_10" localSheetId="1">#REF!</definedName>
    <definedName name="BDI_10">#REF!</definedName>
    <definedName name="BDI_12" localSheetId="1">#REF!</definedName>
    <definedName name="BDI_12">#REF!</definedName>
    <definedName name="BDI_13" localSheetId="1">#REF!</definedName>
    <definedName name="BDI_13">#REF!</definedName>
    <definedName name="BDI_3" localSheetId="1">#REF!</definedName>
    <definedName name="BDI_3">#REF!</definedName>
    <definedName name="BDI_4" localSheetId="1">#REF!</definedName>
    <definedName name="BDI_4">#REF!</definedName>
    <definedName name="BDI_5" localSheetId="1">#REF!</definedName>
    <definedName name="BDI_5">#REF!</definedName>
    <definedName name="BDI_7" localSheetId="1">#REF!</definedName>
    <definedName name="BDI_7">#REF!</definedName>
    <definedName name="BDI_8" localSheetId="1">#REF!</definedName>
    <definedName name="BDI_8">#REF!</definedName>
    <definedName name="BDI_9" localSheetId="1">#REF!</definedName>
    <definedName name="BDI_9">#REF!</definedName>
    <definedName name="Concreto_Para_Vibração_com_FCK___15_MPA">'[1]Tabela Preços'!$F$34</definedName>
    <definedName name="cris" localSheetId="4">#REF!</definedName>
    <definedName name="cris" localSheetId="1">#REF!</definedName>
    <definedName name="cris">#REF!</definedName>
    <definedName name="cronograma2" localSheetId="4">#REF!</definedName>
    <definedName name="cronograma2" localSheetId="1">#REF!</definedName>
    <definedName name="cronograma2">#REF!</definedName>
    <definedName name="cronograma21" localSheetId="4">#REF!</definedName>
    <definedName name="cronograma21" localSheetId="1">#REF!</definedName>
    <definedName name="cronograma21">#REF!</definedName>
    <definedName name="cte" localSheetId="4">#REF!</definedName>
    <definedName name="cte" localSheetId="1">#REF!</definedName>
    <definedName name="cte">#REF!</definedName>
    <definedName name="cte_1" localSheetId="1">#REF!</definedName>
    <definedName name="cte_1">#REF!</definedName>
    <definedName name="cte_10" localSheetId="1">#REF!</definedName>
    <definedName name="cte_10">#REF!</definedName>
    <definedName name="cte_13" localSheetId="1">#REF!</definedName>
    <definedName name="cte_13">#REF!</definedName>
    <definedName name="cte_3" localSheetId="1">#REF!</definedName>
    <definedName name="cte_3">#REF!</definedName>
    <definedName name="cte_4" localSheetId="1">#REF!</definedName>
    <definedName name="cte_4">#REF!</definedName>
    <definedName name="cte_5" localSheetId="1">#REF!</definedName>
    <definedName name="cte_5">#REF!</definedName>
    <definedName name="cte_7" localSheetId="1">#REF!</definedName>
    <definedName name="cte_7">#REF!</definedName>
    <definedName name="cte_8" localSheetId="1">#REF!</definedName>
    <definedName name="cte_8">#REF!</definedName>
    <definedName name="cte_9" localSheetId="1">#REF!</definedName>
    <definedName name="cte_9">#REF!</definedName>
    <definedName name="D" localSheetId="4">#REF!</definedName>
    <definedName name="D" localSheetId="1">#REF!</definedName>
    <definedName name="D">#REF!</definedName>
    <definedName name="DF">NA()</definedName>
    <definedName name="E" localSheetId="4">#REF!</definedName>
    <definedName name="E" localSheetId="1">#REF!</definedName>
    <definedName name="E">#REF!</definedName>
    <definedName name="Escavação_Manual_em_Solo_1º_Cat._Prof._Até_1_50m">'[1]Tabela Preços'!$F$18</definedName>
    <definedName name="Escavação_Manual_em_Solo_1º_Cat._Prof._de_1_50m_a_3_00m">'[1]Tabela Preços'!$F$19</definedName>
    <definedName name="Excel_BuiltIn__FilterDatabase_1" localSheetId="4">"#ref!"</definedName>
    <definedName name="Excel_BuiltIn__FilterDatabase_1" localSheetId="1">#REF!</definedName>
    <definedName name="Excel_BuiltIn__FilterDatabase_1">#REF!</definedName>
    <definedName name="Excel_BuiltIn__FilterDatabase_1_1" localSheetId="1">#REF!</definedName>
    <definedName name="Excel_BuiltIn__FilterDatabase_1_1">#REF!</definedName>
    <definedName name="Excel_BuiltIn__FilterDatabase_1_10" localSheetId="1">#REF!</definedName>
    <definedName name="Excel_BuiltIn__FilterDatabase_1_10">#REF!</definedName>
    <definedName name="Excel_BuiltIn__FilterDatabase_1_13" localSheetId="1">#REF!</definedName>
    <definedName name="Excel_BuiltIn__FilterDatabase_1_13">#REF!</definedName>
    <definedName name="Excel_BuiltIn__FilterDatabase_1_14" localSheetId="1">#REF!</definedName>
    <definedName name="Excel_BuiltIn__FilterDatabase_1_14">#REF!</definedName>
    <definedName name="Excel_BuiltIn__FilterDatabase_1_3" localSheetId="1">#REF!</definedName>
    <definedName name="Excel_BuiltIn__FilterDatabase_1_3">#REF!</definedName>
    <definedName name="Excel_BuiltIn__FilterDatabase_1_4" localSheetId="1">#REF!</definedName>
    <definedName name="Excel_BuiltIn__FilterDatabase_1_4">#REF!</definedName>
    <definedName name="Excel_BuiltIn__FilterDatabase_1_5" localSheetId="1">#REF!</definedName>
    <definedName name="Excel_BuiltIn__FilterDatabase_1_5">#REF!</definedName>
    <definedName name="Excel_BuiltIn__FilterDatabase_1_7" localSheetId="1">#REF!</definedName>
    <definedName name="Excel_BuiltIn__FilterDatabase_1_7">#REF!</definedName>
    <definedName name="Excel_BuiltIn__FilterDatabase_1_8" localSheetId="1">#REF!</definedName>
    <definedName name="Excel_BuiltIn__FilterDatabase_1_8">#REF!</definedName>
    <definedName name="Excel_BuiltIn__FilterDatabase_1_9" localSheetId="1">#REF!</definedName>
    <definedName name="Excel_BuiltIn__FilterDatabase_1_9">#REF!</definedName>
    <definedName name="Excel_BuiltIn_Print_Area_1_1" localSheetId="4">#REF!</definedName>
    <definedName name="Excel_BuiltIn_Print_Area_1_1" localSheetId="1">#REF!</definedName>
    <definedName name="Excel_BuiltIn_Print_Area_1_1">#REF!</definedName>
    <definedName name="Excel_BuiltIn_Print_Area_2_1" localSheetId="1">#REF!</definedName>
    <definedName name="Excel_BuiltIn_Print_Area_2_1">#REF!</definedName>
    <definedName name="Excel_BuiltIn_Print_Area_2_1_1" localSheetId="1">#REF!</definedName>
    <definedName name="Excel_BuiltIn_Print_Area_2_1_1">#REF!</definedName>
    <definedName name="Excel_BuiltIn_Print_Area_2_1_10" localSheetId="1">#REF!</definedName>
    <definedName name="Excel_BuiltIn_Print_Area_2_1_10">#REF!</definedName>
    <definedName name="Excel_BuiltIn_Print_Area_2_1_13" localSheetId="1">#REF!</definedName>
    <definedName name="Excel_BuiltIn_Print_Area_2_1_13">#REF!</definedName>
    <definedName name="Excel_BuiltIn_Print_Area_2_1_3" localSheetId="1">#REF!</definedName>
    <definedName name="Excel_BuiltIn_Print_Area_2_1_3">#REF!</definedName>
    <definedName name="Excel_BuiltIn_Print_Area_2_1_4" localSheetId="1">#REF!</definedName>
    <definedName name="Excel_BuiltIn_Print_Area_2_1_4">#REF!</definedName>
    <definedName name="Excel_BuiltIn_Print_Area_2_1_5" localSheetId="1">#REF!</definedName>
    <definedName name="Excel_BuiltIn_Print_Area_2_1_5">#REF!</definedName>
    <definedName name="Excel_BuiltIn_Print_Area_2_1_7" localSheetId="1">#REF!</definedName>
    <definedName name="Excel_BuiltIn_Print_Area_2_1_7">#REF!</definedName>
    <definedName name="Excel_BuiltIn_Print_Area_2_1_8" localSheetId="1">#REF!</definedName>
    <definedName name="Excel_BuiltIn_Print_Area_2_1_8">#REF!</definedName>
    <definedName name="Excel_BuiltIn_Print_Area_2_1_9" localSheetId="1">#REF!</definedName>
    <definedName name="Excel_BuiltIn_Print_Area_2_1_9">#REF!</definedName>
    <definedName name="Excel_BuiltIn_Print_Area_2_10" localSheetId="1">#REF!</definedName>
    <definedName name="Excel_BuiltIn_Print_Area_2_10">#REF!</definedName>
    <definedName name="Excel_BuiltIn_Print_Area_2_13" localSheetId="1">#REF!</definedName>
    <definedName name="Excel_BuiltIn_Print_Area_2_13">#REF!</definedName>
    <definedName name="Excel_BuiltIn_Print_Area_2_3" localSheetId="1">#REF!</definedName>
    <definedName name="Excel_BuiltIn_Print_Area_2_3">#REF!</definedName>
    <definedName name="Excel_BuiltIn_Print_Area_2_4" localSheetId="1">#REF!</definedName>
    <definedName name="Excel_BuiltIn_Print_Area_2_4">#REF!</definedName>
    <definedName name="Excel_BuiltIn_Print_Area_2_5" localSheetId="1">#REF!</definedName>
    <definedName name="Excel_BuiltIn_Print_Area_2_5">#REF!</definedName>
    <definedName name="Excel_BuiltIn_Print_Area_2_7" localSheetId="1">#REF!</definedName>
    <definedName name="Excel_BuiltIn_Print_Area_2_7">#REF!</definedName>
    <definedName name="Excel_BuiltIn_Print_Area_2_8" localSheetId="1">#REF!</definedName>
    <definedName name="Excel_BuiltIn_Print_Area_2_8">#REF!</definedName>
    <definedName name="Excel_BuiltIn_Print_Area_2_9" localSheetId="1">#REF!</definedName>
    <definedName name="Excel_BuiltIn_Print_Area_2_9">#REF!</definedName>
    <definedName name="Excel_BuiltIn_Print_Titles_1" localSheetId="4">#REF!</definedName>
    <definedName name="Excel_BuiltIn_Print_Titles_1" localSheetId="1">#REF!</definedName>
    <definedName name="Excel_BuiltIn_Print_Titles_1">#REF!</definedName>
    <definedName name="Excel_BuiltIn_Print_Titles_1_1" localSheetId="4">"#ref!"</definedName>
    <definedName name="Excel_BuiltIn_Print_Titles_1_1" localSheetId="1">#REF!</definedName>
    <definedName name="Excel_BuiltIn_Print_Titles_1_1">#REF!</definedName>
    <definedName name="Excel_BuiltIn_Print_Titles_1_10" localSheetId="1">#REF!</definedName>
    <definedName name="Excel_BuiltIn_Print_Titles_1_10">#REF!</definedName>
    <definedName name="Excel_BuiltIn_Print_Titles_1_13" localSheetId="1">#REF!</definedName>
    <definedName name="Excel_BuiltIn_Print_Titles_1_13">#REF!</definedName>
    <definedName name="Excel_BuiltIn_Print_Titles_1_14" localSheetId="1">#REF!</definedName>
    <definedName name="Excel_BuiltIn_Print_Titles_1_14">#REF!</definedName>
    <definedName name="Excel_BuiltIn_Print_Titles_1_3" localSheetId="1">#REF!</definedName>
    <definedName name="Excel_BuiltIn_Print_Titles_1_3">#REF!</definedName>
    <definedName name="Excel_BuiltIn_Print_Titles_1_4" localSheetId="1">#REF!</definedName>
    <definedName name="Excel_BuiltIn_Print_Titles_1_4">#REF!</definedName>
    <definedName name="Excel_BuiltIn_Print_Titles_1_5" localSheetId="1">#REF!</definedName>
    <definedName name="Excel_BuiltIn_Print_Titles_1_5">#REF!</definedName>
    <definedName name="Excel_BuiltIn_Print_Titles_1_7" localSheetId="1">#REF!</definedName>
    <definedName name="Excel_BuiltIn_Print_Titles_1_7">#REF!</definedName>
    <definedName name="Excel_BuiltIn_Print_Titles_1_8" localSheetId="1">#REF!</definedName>
    <definedName name="Excel_BuiltIn_Print_Titles_1_8">#REF!</definedName>
    <definedName name="Excel_BuiltIn_Print_Titles_1_9" localSheetId="1">#REF!</definedName>
    <definedName name="Excel_BuiltIn_Print_Titles_1_9">#REF!</definedName>
    <definedName name="Excel_BuiltIn_Print_Titles_2" localSheetId="1">#REF!</definedName>
    <definedName name="Excel_BuiltIn_Print_Titles_2">#REF!</definedName>
    <definedName name="Excel_BuiltIn_Print_Titles_2_1" localSheetId="1">#REF!</definedName>
    <definedName name="Excel_BuiltIn_Print_Titles_2_1">#REF!</definedName>
    <definedName name="Excel_BuiltIn_Print_Titles_2_1_1" localSheetId="1">#REF!</definedName>
    <definedName name="Excel_BuiltIn_Print_Titles_2_1_1">#REF!</definedName>
    <definedName name="Excel_BuiltIn_Print_Titles_2_1_10" localSheetId="1">#REF!</definedName>
    <definedName name="Excel_BuiltIn_Print_Titles_2_1_10">#REF!</definedName>
    <definedName name="Excel_BuiltIn_Print_Titles_2_1_13" localSheetId="1">#REF!</definedName>
    <definedName name="Excel_BuiltIn_Print_Titles_2_1_13">#REF!</definedName>
    <definedName name="Excel_BuiltIn_Print_Titles_2_1_3" localSheetId="1">#REF!</definedName>
    <definedName name="Excel_BuiltIn_Print_Titles_2_1_3">#REF!</definedName>
    <definedName name="Excel_BuiltIn_Print_Titles_2_1_4" localSheetId="1">#REF!</definedName>
    <definedName name="Excel_BuiltIn_Print_Titles_2_1_4">#REF!</definedName>
    <definedName name="Excel_BuiltIn_Print_Titles_2_1_5" localSheetId="1">#REF!</definedName>
    <definedName name="Excel_BuiltIn_Print_Titles_2_1_5">#REF!</definedName>
    <definedName name="Excel_BuiltIn_Print_Titles_2_1_7" localSheetId="1">#REF!</definedName>
    <definedName name="Excel_BuiltIn_Print_Titles_2_1_7">#REF!</definedName>
    <definedName name="Excel_BuiltIn_Print_Titles_2_1_8" localSheetId="1">#REF!</definedName>
    <definedName name="Excel_BuiltIn_Print_Titles_2_1_8">#REF!</definedName>
    <definedName name="Excel_BuiltIn_Print_Titles_2_1_9" localSheetId="1">#REF!</definedName>
    <definedName name="Excel_BuiltIn_Print_Titles_2_1_9">#REF!</definedName>
    <definedName name="Excel_BuiltIn_Print_Titles_2_10" localSheetId="1">#REF!</definedName>
    <definedName name="Excel_BuiltIn_Print_Titles_2_10">#REF!</definedName>
    <definedName name="Excel_BuiltIn_Print_Titles_2_13" localSheetId="1">#REF!</definedName>
    <definedName name="Excel_BuiltIn_Print_Titles_2_13">#REF!</definedName>
    <definedName name="Excel_BuiltIn_Print_Titles_2_3" localSheetId="1">#REF!</definedName>
    <definedName name="Excel_BuiltIn_Print_Titles_2_3">#REF!</definedName>
    <definedName name="Excel_BuiltIn_Print_Titles_2_4" localSheetId="1">#REF!</definedName>
    <definedName name="Excel_BuiltIn_Print_Titles_2_4">#REF!</definedName>
    <definedName name="Excel_BuiltIn_Print_Titles_2_5" localSheetId="1">#REF!</definedName>
    <definedName name="Excel_BuiltIn_Print_Titles_2_5">#REF!</definedName>
    <definedName name="Excel_BuiltIn_Print_Titles_2_7" localSheetId="1">#REF!</definedName>
    <definedName name="Excel_BuiltIn_Print_Titles_2_7">#REF!</definedName>
    <definedName name="Excel_BuiltIn_Print_Titles_2_8" localSheetId="1">#REF!</definedName>
    <definedName name="Excel_BuiltIn_Print_Titles_2_8">#REF!</definedName>
    <definedName name="Excel_BuiltIn_Print_Titles_2_9" localSheetId="1">#REF!</definedName>
    <definedName name="Excel_BuiltIn_Print_Titles_2_9">#REF!</definedName>
    <definedName name="F" localSheetId="4">#REF!</definedName>
    <definedName name="F" localSheetId="1">#REF!</definedName>
    <definedName name="F">#REF!</definedName>
    <definedName name="FATOR">'[2]RES. EMANUEL'!$L$2</definedName>
    <definedName name="FATOR_13">'[3]RES. EMANUEL'!$L$2</definedName>
    <definedName name="FF" localSheetId="4">#REF!</definedName>
    <definedName name="FF" localSheetId="1">#REF!</definedName>
    <definedName name="FF">#REF!</definedName>
    <definedName name="FFATOR" localSheetId="4">#REF!</definedName>
    <definedName name="FFATOR" localSheetId="1">#REF!</definedName>
    <definedName name="FFATOR">#REF!</definedName>
    <definedName name="Forma_Plana_Chapa_Compensada_Res.">'[1]Tabela Preços'!$F$26</definedName>
    <definedName name="G" localSheetId="4">#REF!</definedName>
    <definedName name="G" localSheetId="1">#REF!</definedName>
    <definedName name="G">#REF!</definedName>
    <definedName name="H" localSheetId="4">#REF!</definedName>
    <definedName name="H" localSheetId="1">#REF!</definedName>
    <definedName name="H">#REF!</definedName>
    <definedName name="HJYJG" localSheetId="4">#REF!</definedName>
    <definedName name="HJYJG" localSheetId="1">#REF!</definedName>
    <definedName name="HJYJG">#REF!</definedName>
    <definedName name="i" localSheetId="4">#REF!</definedName>
    <definedName name="i" localSheetId="1">#REF!</definedName>
    <definedName name="i">#REF!</definedName>
    <definedName name="J" localSheetId="4">#REF!</definedName>
    <definedName name="J" localSheetId="1">#REF!</definedName>
    <definedName name="J">#REF!</definedName>
    <definedName name="Junta_de_Dilatação_em_Fungenband">'[1]Tabela Preços'!$F$37</definedName>
    <definedName name="k" localSheetId="4">#REF!</definedName>
    <definedName name="k" localSheetId="1">#REF!</definedName>
    <definedName name="k">#REF!</definedName>
    <definedName name="Lançamento_e_Ap_cação_de_Concreto">'[1]Tabela Preços'!$F$36</definedName>
    <definedName name="Lastro_de_Areia_Adquirida_.">'[1]Tabela Preços'!$F$20</definedName>
    <definedName name="LU">NA()</definedName>
    <definedName name="m" localSheetId="4">#REF!</definedName>
    <definedName name="m" localSheetId="1">#REF!</definedName>
    <definedName name="m">#REF!</definedName>
    <definedName name="MEMO_CALC" localSheetId="3">#REF!</definedName>
    <definedName name="MEMO_CALC" localSheetId="4">#REF!</definedName>
    <definedName name="MEMO_CALC" localSheetId="1">#REF!</definedName>
    <definedName name="MEMO_CALC">#REF!</definedName>
    <definedName name="MEMO_CALC_1" localSheetId="1">#REF!</definedName>
    <definedName name="MEMO_CALC_1">#REF!</definedName>
    <definedName name="MEMO_CALC_10" localSheetId="1">#REF!</definedName>
    <definedName name="MEMO_CALC_10">#REF!</definedName>
    <definedName name="MEMO_CALC_12" localSheetId="1">#REF!</definedName>
    <definedName name="MEMO_CALC_12">#REF!</definedName>
    <definedName name="MEMO_CALC_13" localSheetId="1">#REF!</definedName>
    <definedName name="MEMO_CALC_13">#REF!</definedName>
    <definedName name="MEMO_CALC_3" localSheetId="1">#REF!</definedName>
    <definedName name="MEMO_CALC_3">#REF!</definedName>
    <definedName name="MEMO_CALC_4" localSheetId="1">#REF!</definedName>
    <definedName name="MEMO_CALC_4">#REF!</definedName>
    <definedName name="MEMO_CALC_5" localSheetId="1">#REF!</definedName>
    <definedName name="MEMO_CALC_5">#REF!</definedName>
    <definedName name="MEMO_CALC_7" localSheetId="1">#REF!</definedName>
    <definedName name="MEMO_CALC_7">#REF!</definedName>
    <definedName name="MEMO_CALC_8" localSheetId="1">#REF!</definedName>
    <definedName name="MEMO_CALC_8">#REF!</definedName>
    <definedName name="MEMO_CALC_9" localSheetId="1">#REF!</definedName>
    <definedName name="MEMO_CALC_9">#REF!</definedName>
    <definedName name="o" localSheetId="4">#REF!</definedName>
    <definedName name="o" localSheetId="1">#REF!</definedName>
    <definedName name="o">#REF!</definedName>
    <definedName name="ORC" localSheetId="4">#REF!</definedName>
    <definedName name="ORC" localSheetId="1">#REF!</definedName>
    <definedName name="ORC">#REF!</definedName>
    <definedName name="ORC_1" localSheetId="1">#REF!</definedName>
    <definedName name="ORC_1">#REF!</definedName>
    <definedName name="ORC_10" localSheetId="1">#REF!</definedName>
    <definedName name="ORC_10">#REF!</definedName>
    <definedName name="ORC_13" localSheetId="1">#REF!</definedName>
    <definedName name="ORC_13">#REF!</definedName>
    <definedName name="ORC_3" localSheetId="1">#REF!</definedName>
    <definedName name="ORC_3">#REF!</definedName>
    <definedName name="ORC_4" localSheetId="1">#REF!</definedName>
    <definedName name="ORC_4">#REF!</definedName>
    <definedName name="ORC_5" localSheetId="1">#REF!</definedName>
    <definedName name="ORC_5">#REF!</definedName>
    <definedName name="ORC_7" localSheetId="1">#REF!</definedName>
    <definedName name="ORC_7">#REF!</definedName>
    <definedName name="ORC_8" localSheetId="1">#REF!</definedName>
    <definedName name="ORC_8">#REF!</definedName>
    <definedName name="ORC_9" localSheetId="1">#REF!</definedName>
    <definedName name="ORC_9">#REF!</definedName>
    <definedName name="ORCAMENTO" localSheetId="4">#REF!</definedName>
    <definedName name="ORCAMENTO" localSheetId="1">#REF!</definedName>
    <definedName name="ORCAMENTO">#REF!</definedName>
    <definedName name="ORCAMENTO_1" localSheetId="1">#REF!</definedName>
    <definedName name="ORCAMENTO_1">#REF!</definedName>
    <definedName name="ORCAMENTO_10" localSheetId="1">#REF!</definedName>
    <definedName name="ORCAMENTO_10">#REF!</definedName>
    <definedName name="ORCAMENTO_13" localSheetId="1">#REF!</definedName>
    <definedName name="ORCAMENTO_13">#REF!</definedName>
    <definedName name="ORCAMENTO_3" localSheetId="1">#REF!</definedName>
    <definedName name="ORCAMENTO_3">#REF!</definedName>
    <definedName name="ORCAMENTO_4" localSheetId="1">#REF!</definedName>
    <definedName name="ORCAMENTO_4">#REF!</definedName>
    <definedName name="ORCAMENTO_5" localSheetId="1">#REF!</definedName>
    <definedName name="ORCAMENTO_5">#REF!</definedName>
    <definedName name="ORCAMENTO_7" localSheetId="1">#REF!</definedName>
    <definedName name="ORCAMENTO_7">#REF!</definedName>
    <definedName name="ORCAMENTO_8" localSheetId="1">#REF!</definedName>
    <definedName name="ORCAMENTO_8">#REF!</definedName>
    <definedName name="ORCAMENTO_9" localSheetId="1">#REF!</definedName>
    <definedName name="ORCAMENTO_9">#REF!</definedName>
    <definedName name="P" localSheetId="4">#REF!</definedName>
    <definedName name="P" localSheetId="1">#REF!</definedName>
    <definedName name="P">#REF!</definedName>
    <definedName name="plan4Q" localSheetId="4">#REF!</definedName>
    <definedName name="plan4Q" localSheetId="1">#REF!</definedName>
    <definedName name="plan4Q">#REF!</definedName>
    <definedName name="planquatroQ" localSheetId="4">#REF!</definedName>
    <definedName name="planquatroQ" localSheetId="1">#REF!</definedName>
    <definedName name="planquatroQ">#REF!</definedName>
    <definedName name="Q" localSheetId="4">#REF!</definedName>
    <definedName name="Q" localSheetId="1">#REF!</definedName>
    <definedName name="Q">#REF!</definedName>
    <definedName name="Reaterro_c__Compactação_Mec.e_Controle_Material_da_vala">'[1]Tabela Preços'!$F$14</definedName>
    <definedName name="Recomposição_de_Pav._Em_Pedra_Tosca_Sem_Reunlamento">'[1]Tabela Preços'!$F$43</definedName>
    <definedName name="Retirada_de_Pav._Asfáltica_c__base_em_Pedra_tosca">'[1]Tabela Preços'!$F$11</definedName>
    <definedName name="RI">NA()</definedName>
    <definedName name="ruamjh" localSheetId="4">#REF!</definedName>
    <definedName name="ruamjh" localSheetId="1">#REF!</definedName>
    <definedName name="ruamjh">#REF!</definedName>
    <definedName name="S" localSheetId="4">#REF!</definedName>
    <definedName name="S" localSheetId="1">#REF!</definedName>
    <definedName name="S">#REF!</definedName>
    <definedName name="T" localSheetId="4">#REF!</definedName>
    <definedName name="T" localSheetId="1">#REF!</definedName>
    <definedName name="T">#REF!</definedName>
    <definedName name="TR">NA()</definedName>
    <definedName name="u" localSheetId="4">#REF!</definedName>
    <definedName name="u" localSheetId="1">#REF!</definedName>
    <definedName name="u">#REF!</definedName>
    <definedName name="W" localSheetId="4">#REF!</definedName>
    <definedName name="W" localSheetId="1">#REF!</definedName>
    <definedName name="W">#REF!</definedName>
    <definedName name="we" localSheetId="4">#REF!</definedName>
    <definedName name="we" localSheetId="1">#REF!</definedName>
    <definedName name="we">#REF!</definedName>
    <definedName name="wq" localSheetId="4">#REF!</definedName>
    <definedName name="wq" localSheetId="1">#REF!</definedName>
    <definedName name="wq">#REF!</definedName>
    <definedName name="x" localSheetId="4">#REF!</definedName>
    <definedName name="x" localSheetId="1">#REF!</definedName>
    <definedName name="x">#REF!</definedName>
    <definedName name="xixi" localSheetId="4">#REF!</definedName>
    <definedName name="xixi" localSheetId="1">#REF!</definedName>
    <definedName name="xixi">#REF!</definedName>
    <definedName name="y" localSheetId="4">#REF!</definedName>
    <definedName name="y" localSheetId="1">#REF!</definedName>
    <definedName name="y">#REF!</definedName>
    <definedName name="Z" localSheetId="4">#REF!</definedName>
    <definedName name="Z" localSheetId="1">#REF!</definedName>
    <definedName name="Z">#REF!</definedName>
    <definedName name="_xlnm.Print_Titles" localSheetId="0">'ORÇAMENTO'!$7:$15</definedName>
    <definedName name="_xlnm.Print_Titles" localSheetId="1">'MEMORIA DE CALCULO'!$7:$15</definedName>
    <definedName name="_xlnm.Print_Titles" localSheetId="2">'CRON'!$7:$15</definedName>
  </definedNames>
  <calcPr calcId="152511" calcMode="autoNoTable"/>
</workbook>
</file>

<file path=xl/sharedStrings.xml><?xml version="1.0" encoding="utf-8"?>
<sst xmlns="http://schemas.openxmlformats.org/spreadsheetml/2006/main" count="223" uniqueCount="153">
  <si>
    <t>PREFEITURA MUNICIPAL DE CARIRÉ</t>
  </si>
  <si>
    <t>PLANILHA ORÇAMENTÁRIA</t>
  </si>
  <si>
    <t>ITEM</t>
  </si>
  <si>
    <t>DESCRICAO</t>
  </si>
  <si>
    <t>UNID</t>
  </si>
  <si>
    <t>QUANT</t>
  </si>
  <si>
    <t>CUSTO UNITÁRIO</t>
  </si>
  <si>
    <t>CUSTO PARCIAL</t>
  </si>
  <si>
    <t>TOTAL</t>
  </si>
  <si>
    <t>1.0</t>
  </si>
  <si>
    <t>1.1</t>
  </si>
  <si>
    <t>VALOR</t>
  </si>
  <si>
    <t>%</t>
  </si>
  <si>
    <t>CRONOGRAMA FISICO/FINANCEIRO</t>
  </si>
  <si>
    <t>TOTAL ACUMULADO</t>
  </si>
  <si>
    <t>TOTAL SIMPLES S/BDI</t>
  </si>
  <si>
    <t>M</t>
  </si>
  <si>
    <t>30 DIAS</t>
  </si>
  <si>
    <t>INSUMO</t>
  </si>
  <si>
    <t>T. GERAL SEM BDI</t>
  </si>
  <si>
    <t>BDI 25%</t>
  </si>
  <si>
    <t>T. GERAL COM BDI</t>
  </si>
  <si>
    <t>A</t>
  </si>
  <si>
    <t>INSS</t>
  </si>
  <si>
    <t>SESI</t>
  </si>
  <si>
    <t>SENAI</t>
  </si>
  <si>
    <t>INCRA</t>
  </si>
  <si>
    <t>FGTS</t>
  </si>
  <si>
    <t>SECONCI</t>
  </si>
  <si>
    <t>B</t>
  </si>
  <si>
    <t>C</t>
  </si>
  <si>
    <t>D</t>
  </si>
  <si>
    <t xml:space="preserve">COMPOSIÇÃO DE BDI </t>
  </si>
  <si>
    <t>Preencher os campos em amarelo</t>
  </si>
  <si>
    <t>COD</t>
  </si>
  <si>
    <t>DESCRIÇÃO</t>
  </si>
  <si>
    <t>Não ultrapassar a faixa de limites abaixo, caso tenha duvida sobre o tipo da obra, realizar consulta no ACORDÃO 2622/2013-TCU ou pedir orientações pra alguem da GIDUR.</t>
  </si>
  <si>
    <t>Despesas Indiretas</t>
  </si>
  <si>
    <t>AC</t>
  </si>
  <si>
    <t>Administração central</t>
  </si>
  <si>
    <r>
      <t xml:space="preserve"> </t>
    </r>
    <r>
      <rPr>
        <sz val="11"/>
        <color indexed="8"/>
        <rFont val="Arial"/>
        <family val="2"/>
      </rPr>
      <t>Para o tipo de obra “Construção de Edifícios”:</t>
    </r>
  </si>
  <si>
    <t>Para o tipo de obra “Construção de Redes de Abastecimento de Água, Coleta de Esgoto e Construções Correlatas”:</t>
  </si>
  <si>
    <t>DF</t>
  </si>
  <si>
    <t>Despesas financeiras</t>
  </si>
  <si>
    <t>PARCELA DO BDI</t>
  </si>
  <si>
    <t>1 Quartil</t>
  </si>
  <si>
    <t>Médio</t>
  </si>
  <si>
    <t>3 Quartil</t>
  </si>
  <si>
    <t>R</t>
  </si>
  <si>
    <t>Riscos</t>
  </si>
  <si>
    <t>Administração Central</t>
  </si>
  <si>
    <t>Seguro e Garantia</t>
  </si>
  <si>
    <t>Risco</t>
  </si>
  <si>
    <t>Benefício</t>
  </si>
  <si>
    <t>Despesas Financeiras</t>
  </si>
  <si>
    <t>S + G</t>
  </si>
  <si>
    <t>Garantia/seguros</t>
  </si>
  <si>
    <t>Lucro</t>
  </si>
  <si>
    <t>L</t>
  </si>
  <si>
    <t>PIS, COFINS e ISSQN</t>
  </si>
  <si>
    <t>Conforme legislação específica</t>
  </si>
  <si>
    <r>
      <t xml:space="preserve"> </t>
    </r>
    <r>
      <rPr>
        <sz val="11"/>
        <color indexed="8"/>
        <rFont val="Arial"/>
        <family val="2"/>
      </rPr>
      <t>Para o tipo de obra “Construção de Rodovias e Ferrovias”:</t>
    </r>
  </si>
  <si>
    <t>Para “Fornecimento de Materiais e Equipamentos”:</t>
  </si>
  <si>
    <t>I</t>
  </si>
  <si>
    <t>Impostos</t>
  </si>
  <si>
    <t>PIS</t>
  </si>
  <si>
    <t>COFINS</t>
  </si>
  <si>
    <t>ISS</t>
  </si>
  <si>
    <t xml:space="preserve">CPRB ( 4,50 %, Apenas quando tiver desoneração INSS) </t>
  </si>
  <si>
    <t>TOTAL DOS IMPOSTOS</t>
  </si>
  <si>
    <t xml:space="preserve">BDI = </t>
  </si>
  <si>
    <t>O valor final do BDI não pode ultrapassar os limites abaixo, quando não tiver desoneração do INSS na folha de pagamento, pois foram calculados sem desoneração:</t>
  </si>
  <si>
    <t>VALORES DE BDI POR TIPO DE OBRA</t>
  </si>
  <si>
    <t>TIPO DE OBRA</t>
  </si>
  <si>
    <t>Construção de Edifícios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</si>
  <si>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</si>
  <si>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</si>
  <si>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</si>
  <si>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</si>
  <si>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</si>
  <si>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 xml:space="preserve">REFORMA </t>
  </si>
  <si>
    <t>MEMORIA DE CALCULO</t>
  </si>
  <si>
    <t>SEINFRA - Composição de Encargos Sociais</t>
  </si>
  <si>
    <t>CEARÁ</t>
  </si>
  <si>
    <t>ENCARGOS SOCIAIS SOBRE A MÃO DE OBRA</t>
  </si>
  <si>
    <t>CÓDIGO</t>
  </si>
  <si>
    <t>COM DESONERAÇÃO</t>
  </si>
  <si>
    <t>SEM DESONERAÇÃO</t>
  </si>
  <si>
    <r>
      <rPr>
        <b/>
        <sz val="10"/>
        <color theme="1"/>
        <rFont val="Cambria"/>
        <family val="1"/>
      </rPr>
      <t>HORISTA
%</t>
    </r>
  </si>
  <si>
    <r>
      <rPr>
        <b/>
        <sz val="10"/>
        <color theme="1"/>
        <rFont val="Cambria"/>
        <family val="1"/>
      </rPr>
      <t>MENSALISTA
%</t>
    </r>
  </si>
  <si>
    <t>GRUPO A</t>
  </si>
  <si>
    <t>A1</t>
  </si>
  <si>
    <t>A2</t>
  </si>
  <si>
    <t>A3</t>
  </si>
  <si>
    <t>A4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</si>
  <si>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</si>
  <si>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</si>
  <si>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</si>
  <si>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</si>
  <si>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</si>
  <si>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</si>
  <si>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</si>
  <si>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A9</t>
  </si>
  <si>
    <t>Total</t>
  </si>
  <si>
    <t>GRUPO B</t>
  </si>
  <si>
    <t>B1</t>
  </si>
  <si>
    <t>Repouso Semanal Remunerado</t>
  </si>
  <si>
    <t>Não incide</t>
  </si>
  <si>
    <t>B2</t>
  </si>
  <si>
    <t>Feriados</t>
  </si>
  <si>
    <t>B3</t>
  </si>
  <si>
    <t>Auxílio - Enfermidade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</si>
  <si>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</si>
  <si>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</si>
  <si>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</si>
  <si>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</si>
  <si>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</si>
  <si>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</si>
  <si>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</si>
  <si>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</si>
  <si>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</si>
  <si>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Auxílio Acidente de Trabalho</t>
  </si>
  <si>
    <t>B9</t>
  </si>
  <si>
    <t>Férias Gozadas</t>
  </si>
  <si>
    <t>B10</t>
  </si>
  <si>
    <t>Salário Maternidade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</si>
  <si>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</si>
  <si>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</si>
  <si>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</si>
  <si>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</si>
  <si>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</si>
  <si>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</si>
  <si>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</si>
  <si>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</si>
  <si>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</si>
  <si>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</si>
  <si>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</si>
  <si>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GRUPO D</t>
  </si>
  <si>
    <t>D1</t>
  </si>
  <si>
    <t>Reincidência de Grupo A sobre Grupo B</t>
  </si>
  <si>
    <t>D2</t>
  </si>
  <si>
    <t>Reincidência de Grupo A sobre Aviso Prévio
Trabalhado e Reincidência do FGTS sobre Aviso Prévio Indenizado</t>
  </si>
  <si>
    <t>TOTAL(A+B+C+D)</t>
  </si>
  <si>
    <t>15 DIAS</t>
  </si>
  <si>
    <t>MURO</t>
  </si>
  <si>
    <t xml:space="preserve">TABELA SEINFRA DESONERADA Nº 027.1 </t>
  </si>
  <si>
    <t>MURO EM ALVENARIA C/FUNDAÇÃO, REBOCO 2 FACES, ALTURA ÚTIL 1.80M</t>
  </si>
  <si>
    <t>C2887</t>
  </si>
  <si>
    <t>CARIRÉ, 26 DE MAIO DE 2021</t>
  </si>
  <si>
    <t>TABELA 027 E 027.1</t>
  </si>
  <si>
    <t>OBRA: RECONSTRUCAO DO MURO, NA ESCOLA MARIA JOSE</t>
  </si>
  <si>
    <t>LOCAL: SEDE-CARIRÉ</t>
  </si>
  <si>
    <t>17*2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</si>
</sst>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.0000_-;\-* #,##0.0000_-;_-* &quot;-&quot;????_-;_-@_-"/>
    <numFmt numFmtId="166" formatCode="_(&quot;R$&quot;* #.##0.00_);_(&quot;R$&quot;* \(#.##0.00\);_(&quot;R$&quot;* &quot;-&quot;??_);_(@_)"/>
  </numFmts>
  <fonts count="3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4"/>
      <name val="Arial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Calibri"/>
      <family val="2"/>
    </font>
    <font>
      <b/>
      <sz val="8"/>
      <name val="Arial Narrow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name val="Courier"/>
      <family val="3"/>
    </font>
    <font>
      <sz val="12"/>
      <name val="Arial"/>
      <family val="2"/>
    </font>
    <font>
      <sz val="10"/>
      <color indexed="8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0"/>
      <color rgb="FF000000"/>
      <name val="Times New Roman"/>
      <family val="1"/>
    </font>
    <font>
      <b/>
      <sz val="12"/>
      <color theme="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8"/>
      <name val="Cambria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medium"/>
      <right style="dotted"/>
      <top style="medium"/>
      <bottom style="medium"/>
    </border>
    <border>
      <left style="dotted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6" fillId="0" borderId="0">
      <alignment/>
      <protection/>
    </xf>
  </cellStyleXfs>
  <cellXfs count="166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4" fontId="0" fillId="0" borderId="0" xfId="20" applyFont="1"/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164" fontId="4" fillId="0" borderId="1" xfId="2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2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20" applyFont="1" applyFill="1" applyBorder="1" applyAlignment="1">
      <alignment horizontal="center" vertical="top" wrapText="1"/>
    </xf>
    <xf numFmtId="164" fontId="6" fillId="0" borderId="1" xfId="2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justify" vertical="justify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0" xfId="0" applyFont="1" applyAlignment="1">
      <alignment/>
    </xf>
    <xf numFmtId="164" fontId="7" fillId="0" borderId="1" xfId="20" applyFont="1" applyFill="1" applyBorder="1"/>
    <xf numFmtId="0" fontId="10" fillId="0" borderId="0" xfId="0" applyFont="1" applyAlignment="1">
      <alignment/>
    </xf>
    <xf numFmtId="0" fontId="9" fillId="2" borderId="2" xfId="27" applyFont="1" applyFill="1" applyBorder="1" applyAlignment="1">
      <alignment horizontal="center"/>
      <protection/>
    </xf>
    <xf numFmtId="0" fontId="9" fillId="2" borderId="0" xfId="27" applyFont="1" applyFill="1">
      <alignment/>
      <protection/>
    </xf>
    <xf numFmtId="0" fontId="1" fillId="2" borderId="0" xfId="27" applyFill="1">
      <alignment/>
      <protection/>
    </xf>
    <xf numFmtId="0" fontId="11" fillId="3" borderId="0" xfId="26" applyFont="1" applyFill="1" applyAlignment="1">
      <alignment wrapText="1"/>
      <protection/>
    </xf>
    <xf numFmtId="0" fontId="1" fillId="2" borderId="0" xfId="27" applyFill="1" applyBorder="1">
      <alignment/>
      <protection/>
    </xf>
    <xf numFmtId="0" fontId="0" fillId="3" borderId="0" xfId="28" applyFill="1">
      <alignment/>
      <protection/>
    </xf>
    <xf numFmtId="0" fontId="0" fillId="3" borderId="0" xfId="28" applyFill="1" applyAlignment="1">
      <alignment horizontal="center"/>
      <protection/>
    </xf>
    <xf numFmtId="49" fontId="13" fillId="3" borderId="3" xfId="27" applyNumberFormat="1" applyFont="1" applyFill="1" applyBorder="1" applyAlignment="1">
      <alignment horizontal="center" vertical="center"/>
      <protection/>
    </xf>
    <xf numFmtId="49" fontId="13" fillId="3" borderId="4" xfId="27" applyNumberFormat="1" applyFont="1" applyFill="1" applyBorder="1" applyAlignment="1">
      <alignment horizontal="center" vertical="center"/>
      <protection/>
    </xf>
    <xf numFmtId="0" fontId="13" fillId="3" borderId="5" xfId="27" applyNumberFormat="1" applyFont="1" applyFill="1" applyBorder="1" applyAlignment="1">
      <alignment horizontal="center" vertical="center"/>
      <protection/>
    </xf>
    <xf numFmtId="0" fontId="1" fillId="3" borderId="6" xfId="27" applyFill="1" applyBorder="1" applyAlignment="1">
      <alignment horizontal="center"/>
      <protection/>
    </xf>
    <xf numFmtId="0" fontId="14" fillId="3" borderId="7" xfId="27" applyFont="1" applyFill="1" applyBorder="1">
      <alignment/>
      <protection/>
    </xf>
    <xf numFmtId="0" fontId="1" fillId="3" borderId="8" xfId="27" applyFill="1" applyBorder="1" applyAlignment="1">
      <alignment horizontal="center"/>
      <protection/>
    </xf>
    <xf numFmtId="0" fontId="1" fillId="3" borderId="9" xfId="27" applyFill="1" applyBorder="1" applyAlignment="1">
      <alignment horizontal="center"/>
      <protection/>
    </xf>
    <xf numFmtId="0" fontId="1" fillId="3" borderId="1" xfId="27" applyFill="1" applyBorder="1">
      <alignment/>
      <protection/>
    </xf>
    <xf numFmtId="43" fontId="15" fillId="3" borderId="10" xfId="29" applyNumberFormat="1" applyFont="1" applyFill="1" applyBorder="1" applyAlignment="1">
      <alignment horizontal="center"/>
    </xf>
    <xf numFmtId="0" fontId="16" fillId="0" borderId="0" xfId="27" applyFont="1" applyAlignment="1">
      <alignment horizontal="justify"/>
      <protection/>
    </xf>
    <xf numFmtId="0" fontId="1" fillId="0" borderId="0" xfId="27">
      <alignment/>
      <protection/>
    </xf>
    <xf numFmtId="0" fontId="18" fillId="0" borderId="11" xfId="27" applyFont="1" applyBorder="1" applyAlignment="1">
      <alignment horizontal="center" vertical="top" wrapText="1"/>
      <protection/>
    </xf>
    <xf numFmtId="0" fontId="17" fillId="0" borderId="12" xfId="27" applyFont="1" applyBorder="1" applyAlignment="1">
      <alignment horizontal="center" vertical="top" wrapText="1"/>
      <protection/>
    </xf>
    <xf numFmtId="0" fontId="17" fillId="0" borderId="13" xfId="27" applyFont="1" applyBorder="1" applyAlignment="1">
      <alignment vertical="top" wrapText="1"/>
      <protection/>
    </xf>
    <xf numFmtId="10" fontId="17" fillId="0" borderId="14" xfId="27" applyNumberFormat="1" applyFont="1" applyBorder="1" applyAlignment="1">
      <alignment horizontal="center" vertical="top" wrapText="1"/>
      <protection/>
    </xf>
    <xf numFmtId="0" fontId="1" fillId="3" borderId="15" xfId="27" applyFill="1" applyBorder="1">
      <alignment/>
      <protection/>
    </xf>
    <xf numFmtId="0" fontId="1" fillId="3" borderId="16" xfId="27" applyFill="1" applyBorder="1" applyAlignment="1">
      <alignment horizontal="right"/>
      <protection/>
    </xf>
    <xf numFmtId="43" fontId="15" fillId="3" borderId="17" xfId="29" applyNumberFormat="1" applyFont="1" applyFill="1" applyBorder="1" applyAlignment="1">
      <alignment horizontal="center"/>
    </xf>
    <xf numFmtId="0" fontId="1" fillId="3" borderId="0" xfId="27" applyFill="1">
      <alignment/>
      <protection/>
    </xf>
    <xf numFmtId="0" fontId="1" fillId="3" borderId="0" xfId="27" applyFill="1" applyAlignment="1">
      <alignment horizontal="center"/>
      <protection/>
    </xf>
    <xf numFmtId="0" fontId="1" fillId="3" borderId="15" xfId="27" applyFill="1" applyBorder="1" applyAlignment="1">
      <alignment horizontal="center"/>
      <protection/>
    </xf>
    <xf numFmtId="0" fontId="1" fillId="3" borderId="6" xfId="27" applyFill="1" applyBorder="1" applyAlignment="1" applyProtection="1">
      <alignment horizontal="center"/>
      <protection locked="0"/>
    </xf>
    <xf numFmtId="0" fontId="1" fillId="3" borderId="7" xfId="27" applyFill="1" applyBorder="1" applyProtection="1">
      <alignment/>
      <protection locked="0"/>
    </xf>
    <xf numFmtId="43" fontId="1" fillId="3" borderId="8" xfId="27" applyNumberFormat="1" applyFill="1" applyBorder="1" applyAlignment="1" applyProtection="1">
      <alignment horizontal="center"/>
      <protection locked="0"/>
    </xf>
    <xf numFmtId="0" fontId="1" fillId="3" borderId="9" xfId="27" applyFill="1" applyBorder="1" applyAlignment="1" applyProtection="1">
      <alignment horizontal="center"/>
      <protection locked="0"/>
    </xf>
    <xf numFmtId="0" fontId="1" fillId="3" borderId="1" xfId="27" applyFill="1" applyBorder="1" applyProtection="1">
      <alignment/>
      <protection locked="0"/>
    </xf>
    <xf numFmtId="43" fontId="14" fillId="3" borderId="10" xfId="29" applyNumberFormat="1" applyFont="1" applyFill="1" applyBorder="1" applyAlignment="1" applyProtection="1">
      <alignment horizontal="center"/>
      <protection locked="0"/>
    </xf>
    <xf numFmtId="43" fontId="1" fillId="2" borderId="0" xfId="27" applyNumberFormat="1" applyFill="1">
      <alignment/>
      <protection/>
    </xf>
    <xf numFmtId="43" fontId="15" fillId="3" borderId="10" xfId="29" applyNumberFormat="1" applyFont="1" applyFill="1" applyBorder="1" applyAlignment="1" applyProtection="1">
      <alignment horizontal="center"/>
      <protection locked="0"/>
    </xf>
    <xf numFmtId="0" fontId="1" fillId="3" borderId="18" xfId="27" applyFill="1" applyBorder="1" applyAlignment="1" applyProtection="1">
      <alignment horizontal="center"/>
      <protection locked="0"/>
    </xf>
    <xf numFmtId="0" fontId="1" fillId="3" borderId="19" xfId="27" applyFill="1" applyBorder="1" applyProtection="1">
      <alignment/>
      <protection locked="0"/>
    </xf>
    <xf numFmtId="43" fontId="15" fillId="3" borderId="20" xfId="29" applyNumberFormat="1" applyFont="1" applyFill="1" applyBorder="1" applyAlignment="1" applyProtection="1">
      <alignment horizontal="center"/>
      <protection locked="0"/>
    </xf>
    <xf numFmtId="0" fontId="1" fillId="3" borderId="15" xfId="27" applyFill="1" applyBorder="1" applyAlignment="1" applyProtection="1">
      <alignment horizontal="center"/>
      <protection locked="0"/>
    </xf>
    <xf numFmtId="0" fontId="14" fillId="3" borderId="16" xfId="27" applyFont="1" applyFill="1" applyBorder="1" applyAlignment="1" applyProtection="1">
      <alignment horizontal="right"/>
      <protection locked="0"/>
    </xf>
    <xf numFmtId="43" fontId="14" fillId="3" borderId="17" xfId="27" applyNumberFormat="1" applyFont="1" applyFill="1" applyBorder="1" applyAlignment="1" applyProtection="1">
      <alignment horizontal="center"/>
      <protection locked="0"/>
    </xf>
    <xf numFmtId="0" fontId="1" fillId="2" borderId="0" xfId="27" applyFill="1" applyBorder="1" applyAlignment="1">
      <alignment horizontal="center"/>
      <protection/>
    </xf>
    <xf numFmtId="0" fontId="1" fillId="2" borderId="21" xfId="27" applyFill="1" applyBorder="1" applyAlignment="1">
      <alignment horizontal="right"/>
      <protection/>
    </xf>
    <xf numFmtId="10" fontId="14" fillId="2" borderId="0" xfId="27" applyNumberFormat="1" applyFont="1" applyFill="1" applyBorder="1" applyAlignment="1">
      <alignment horizontal="center"/>
      <protection/>
    </xf>
    <xf numFmtId="0" fontId="14" fillId="2" borderId="22" xfId="27" applyFont="1" applyFill="1" applyBorder="1">
      <alignment/>
      <protection/>
    </xf>
    <xf numFmtId="0" fontId="15" fillId="2" borderId="23" xfId="27" applyFont="1" applyFill="1" applyBorder="1">
      <alignment/>
      <protection/>
    </xf>
    <xf numFmtId="10" fontId="15" fillId="2" borderId="11" xfId="30" applyNumberFormat="1" applyFont="1" applyFill="1" applyBorder="1"/>
    <xf numFmtId="0" fontId="1" fillId="2" borderId="0" xfId="27" applyFill="1" applyAlignment="1">
      <alignment horizontal="center"/>
      <protection/>
    </xf>
    <xf numFmtId="165" fontId="1" fillId="2" borderId="0" xfId="27" applyNumberFormat="1" applyFill="1">
      <alignment/>
      <protection/>
    </xf>
    <xf numFmtId="165" fontId="1" fillId="2" borderId="0" xfId="27" applyNumberFormat="1" applyFill="1" applyAlignment="1">
      <alignment horizontal="center"/>
      <protection/>
    </xf>
    <xf numFmtId="0" fontId="18" fillId="0" borderId="13" xfId="27" applyFont="1" applyBorder="1" applyAlignment="1">
      <alignment horizontal="center" vertical="top" wrapText="1"/>
      <protection/>
    </xf>
    <xf numFmtId="0" fontId="17" fillId="0" borderId="14" xfId="27" applyFont="1" applyBorder="1" applyAlignment="1">
      <alignment horizontal="center" vertical="top" wrapText="1"/>
      <protection/>
    </xf>
    <xf numFmtId="0" fontId="10" fillId="0" borderId="1" xfId="0" applyFont="1" applyBorder="1" applyAlignment="1">
      <alignment horizontal="left" vertical="justify" wrapText="1"/>
    </xf>
    <xf numFmtId="0" fontId="8" fillId="0" borderId="1" xfId="0" applyFont="1" applyBorder="1" applyAlignment="1">
      <alignment horizontal="center" vertical="justify" wrapText="1"/>
    </xf>
    <xf numFmtId="164" fontId="8" fillId="0" borderId="1" xfId="20" applyFont="1" applyBorder="1"/>
    <xf numFmtId="0" fontId="8" fillId="0" borderId="1" xfId="0" applyFont="1" applyBorder="1" applyAlignment="1">
      <alignment horizontal="left" vertical="justify" wrapText="1"/>
    </xf>
    <xf numFmtId="0" fontId="8" fillId="0" borderId="1" xfId="0" applyFont="1" applyBorder="1" applyAlignment="1">
      <alignment horizontal="center"/>
    </xf>
    <xf numFmtId="164" fontId="8" fillId="0" borderId="1" xfId="20" applyFont="1" applyBorder="1" applyAlignment="1">
      <alignment/>
    </xf>
    <xf numFmtId="0" fontId="21" fillId="3" borderId="24" xfId="41" applyFont="1" applyFill="1" applyBorder="1">
      <alignment/>
      <protection/>
    </xf>
    <xf numFmtId="0" fontId="22" fillId="3" borderId="2" xfId="41" applyFont="1" applyFill="1" applyBorder="1" applyAlignment="1">
      <alignment/>
      <protection/>
    </xf>
    <xf numFmtId="0" fontId="22" fillId="3" borderId="2" xfId="41" applyFont="1" applyFill="1" applyBorder="1" applyAlignment="1">
      <alignment wrapText="1"/>
      <protection/>
    </xf>
    <xf numFmtId="0" fontId="22" fillId="3" borderId="2" xfId="41" applyFont="1" applyFill="1" applyBorder="1" applyAlignment="1">
      <alignment vertical="center"/>
      <protection/>
    </xf>
    <xf numFmtId="0" fontId="22" fillId="3" borderId="25" xfId="41" applyFont="1" applyFill="1" applyBorder="1" applyAlignment="1">
      <alignment vertical="center"/>
      <protection/>
    </xf>
    <xf numFmtId="0" fontId="22" fillId="3" borderId="0" xfId="41" applyFont="1" applyFill="1" applyBorder="1" applyAlignment="1">
      <alignment vertical="center"/>
      <protection/>
    </xf>
    <xf numFmtId="0" fontId="1" fillId="3" borderId="0" xfId="42" applyFill="1">
      <alignment/>
      <protection/>
    </xf>
    <xf numFmtId="0" fontId="22" fillId="3" borderId="26" xfId="41" applyFont="1" applyFill="1" applyBorder="1" applyAlignment="1">
      <alignment/>
      <protection/>
    </xf>
    <xf numFmtId="0" fontId="22" fillId="3" borderId="0" xfId="41" applyFont="1" applyFill="1" applyBorder="1" applyAlignment="1">
      <alignment/>
      <protection/>
    </xf>
    <xf numFmtId="0" fontId="22" fillId="3" borderId="0" xfId="41" applyFont="1" applyFill="1" applyBorder="1" applyAlignment="1">
      <alignment wrapText="1"/>
      <protection/>
    </xf>
    <xf numFmtId="0" fontId="22" fillId="3" borderId="0" xfId="41" applyFont="1" applyFill="1" applyBorder="1" applyAlignment="1">
      <alignment horizontal="left"/>
      <protection/>
    </xf>
    <xf numFmtId="0" fontId="22" fillId="3" borderId="27" xfId="41" applyFont="1" applyFill="1" applyBorder="1" applyAlignment="1">
      <alignment horizontal="left"/>
      <protection/>
    </xf>
    <xf numFmtId="0" fontId="21" fillId="3" borderId="0" xfId="41" applyFont="1" applyFill="1" applyBorder="1">
      <alignment/>
      <protection/>
    </xf>
    <xf numFmtId="10" fontId="22" fillId="3" borderId="0" xfId="41" applyNumberFormat="1" applyFont="1" applyFill="1" applyBorder="1" applyAlignment="1">
      <alignment horizontal="center" vertical="center"/>
      <protection/>
    </xf>
    <xf numFmtId="17" fontId="22" fillId="3" borderId="0" xfId="43" applyNumberFormat="1" applyFont="1" applyFill="1" applyBorder="1" applyAlignment="1">
      <alignment horizontal="center" vertical="center"/>
    </xf>
    <xf numFmtId="0" fontId="22" fillId="3" borderId="28" xfId="41" applyFont="1" applyFill="1" applyBorder="1" applyAlignment="1">
      <alignment/>
      <protection/>
    </xf>
    <xf numFmtId="0" fontId="22" fillId="3" borderId="29" xfId="41" applyFont="1" applyFill="1" applyBorder="1" applyAlignment="1">
      <alignment/>
      <protection/>
    </xf>
    <xf numFmtId="0" fontId="22" fillId="3" borderId="29" xfId="41" applyFont="1" applyFill="1" applyBorder="1" applyAlignment="1">
      <alignment wrapText="1"/>
      <protection/>
    </xf>
    <xf numFmtId="0" fontId="22" fillId="3" borderId="29" xfId="41" applyFont="1" applyFill="1" applyBorder="1" applyAlignment="1">
      <alignment horizontal="left"/>
      <protection/>
    </xf>
    <xf numFmtId="0" fontId="22" fillId="3" borderId="14" xfId="41" applyFont="1" applyFill="1" applyBorder="1" applyAlignment="1">
      <alignment horizontal="left"/>
      <protection/>
    </xf>
    <xf numFmtId="0" fontId="22" fillId="3" borderId="24" xfId="42" applyFont="1" applyFill="1" applyBorder="1">
      <alignment/>
      <protection/>
    </xf>
    <xf numFmtId="0" fontId="24" fillId="3" borderId="2" xfId="42" applyFont="1" applyFill="1" applyBorder="1">
      <alignment/>
      <protection/>
    </xf>
    <xf numFmtId="0" fontId="24" fillId="3" borderId="25" xfId="42" applyFont="1" applyFill="1" applyBorder="1">
      <alignment/>
      <protection/>
    </xf>
    <xf numFmtId="0" fontId="25" fillId="3" borderId="28" xfId="42" applyFont="1" applyFill="1" applyBorder="1">
      <alignment/>
      <protection/>
    </xf>
    <xf numFmtId="0" fontId="24" fillId="3" borderId="0" xfId="42" applyFont="1" applyFill="1">
      <alignment/>
      <protection/>
    </xf>
    <xf numFmtId="0" fontId="22" fillId="3" borderId="11" xfId="44" applyFont="1" applyFill="1" applyBorder="1" applyAlignment="1">
      <alignment horizontal="center" vertical="center" wrapText="1"/>
      <protection/>
    </xf>
    <xf numFmtId="0" fontId="24" fillId="3" borderId="30" xfId="42" applyFont="1" applyFill="1" applyBorder="1">
      <alignment/>
      <protection/>
    </xf>
    <xf numFmtId="0" fontId="24" fillId="3" borderId="31" xfId="42" applyFont="1" applyFill="1" applyBorder="1">
      <alignment/>
      <protection/>
    </xf>
    <xf numFmtId="0" fontId="29" fillId="3" borderId="9" xfId="44" applyFont="1" applyFill="1" applyBorder="1" applyAlignment="1">
      <alignment horizontal="center" vertical="top" wrapText="1"/>
      <protection/>
    </xf>
    <xf numFmtId="0" fontId="29" fillId="3" borderId="1" xfId="44" applyFont="1" applyFill="1" applyBorder="1" applyAlignment="1">
      <alignment horizontal="left" vertical="top" wrapText="1"/>
      <protection/>
    </xf>
    <xf numFmtId="10" fontId="29" fillId="3" borderId="1" xfId="44" applyNumberFormat="1" applyFont="1" applyFill="1" applyBorder="1" applyAlignment="1">
      <alignment horizontal="center" vertical="top" wrapText="1"/>
      <protection/>
    </xf>
    <xf numFmtId="10" fontId="29" fillId="3" borderId="10" xfId="44" applyNumberFormat="1" applyFont="1" applyFill="1" applyBorder="1" applyAlignment="1">
      <alignment horizontal="center" vertical="top" wrapText="1"/>
      <protection/>
    </xf>
    <xf numFmtId="0" fontId="28" fillId="3" borderId="9" xfId="44" applyFont="1" applyFill="1" applyBorder="1" applyAlignment="1">
      <alignment horizontal="center" vertical="top" wrapText="1"/>
      <protection/>
    </xf>
    <xf numFmtId="0" fontId="28" fillId="3" borderId="1" xfId="44" applyFont="1" applyFill="1" applyBorder="1" applyAlignment="1">
      <alignment horizontal="center" vertical="top" wrapText="1"/>
      <protection/>
    </xf>
    <xf numFmtId="10" fontId="28" fillId="3" borderId="1" xfId="44" applyNumberFormat="1" applyFont="1" applyFill="1" applyBorder="1" applyAlignment="1">
      <alignment horizontal="center" vertical="top" wrapText="1"/>
      <protection/>
    </xf>
    <xf numFmtId="10" fontId="28" fillId="3" borderId="10" xfId="44" applyNumberFormat="1" applyFont="1" applyFill="1" applyBorder="1" applyAlignment="1">
      <alignment horizontal="center" vertical="top" wrapText="1"/>
      <protection/>
    </xf>
    <xf numFmtId="0" fontId="24" fillId="3" borderId="1" xfId="42" applyFont="1" applyFill="1" applyBorder="1">
      <alignment/>
      <protection/>
    </xf>
    <xf numFmtId="0" fontId="24" fillId="3" borderId="10" xfId="42" applyFont="1" applyFill="1" applyBorder="1">
      <alignment/>
      <protection/>
    </xf>
    <xf numFmtId="0" fontId="29" fillId="3" borderId="1" xfId="44" applyFont="1" applyFill="1" applyBorder="1" applyAlignment="1">
      <alignment horizontal="center" vertical="top" wrapText="1"/>
      <protection/>
    </xf>
    <xf numFmtId="0" fontId="28" fillId="3" borderId="18" xfId="44" applyFont="1" applyFill="1" applyBorder="1" applyAlignment="1">
      <alignment horizontal="center" vertical="top" wrapText="1"/>
      <protection/>
    </xf>
    <xf numFmtId="0" fontId="28" fillId="3" borderId="19" xfId="44" applyFont="1" applyFill="1" applyBorder="1" applyAlignment="1">
      <alignment horizontal="center" vertical="top" wrapText="1"/>
      <protection/>
    </xf>
    <xf numFmtId="10" fontId="28" fillId="3" borderId="19" xfId="44" applyNumberFormat="1" applyFont="1" applyFill="1" applyBorder="1" applyAlignment="1">
      <alignment horizontal="center" vertical="top" wrapText="1"/>
      <protection/>
    </xf>
    <xf numFmtId="10" fontId="28" fillId="3" borderId="20" xfId="44" applyNumberFormat="1" applyFont="1" applyFill="1" applyBorder="1" applyAlignment="1">
      <alignment horizontal="center" vertical="top" wrapText="1"/>
      <protection/>
    </xf>
    <xf numFmtId="10" fontId="23" fillId="3" borderId="32" xfId="44" applyNumberFormat="1" applyFont="1" applyFill="1" applyBorder="1" applyAlignment="1">
      <alignment horizontal="center" vertical="top" wrapText="1"/>
      <protection/>
    </xf>
    <xf numFmtId="10" fontId="23" fillId="3" borderId="33" xfId="44" applyNumberFormat="1" applyFont="1" applyFill="1" applyBorder="1" applyAlignment="1">
      <alignment horizontal="center" vertical="top" wrapText="1"/>
      <protection/>
    </xf>
    <xf numFmtId="164" fontId="4" fillId="0" borderId="1" xfId="20" applyFont="1" applyFill="1" applyBorder="1" applyAlignment="1">
      <alignment horizontal="center" vertical="center" wrapText="1"/>
    </xf>
    <xf numFmtId="164" fontId="8" fillId="0" borderId="1" xfId="20" applyFont="1" applyBorder="1" applyAlignment="1">
      <alignment horizontal="right"/>
    </xf>
    <xf numFmtId="164" fontId="7" fillId="0" borderId="34" xfId="20" applyFont="1" applyFill="1" applyBorder="1" applyAlignment="1">
      <alignment horizontal="center"/>
    </xf>
    <xf numFmtId="164" fontId="7" fillId="0" borderId="35" xfId="20" applyFont="1" applyFill="1" applyBorder="1" applyAlignment="1">
      <alignment horizontal="center"/>
    </xf>
    <xf numFmtId="164" fontId="7" fillId="0" borderId="36" xfId="2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29" xfId="27" applyFont="1" applyBorder="1" applyAlignment="1">
      <alignment horizontal="justify"/>
      <protection/>
    </xf>
    <xf numFmtId="0" fontId="1" fillId="0" borderId="29" xfId="27" applyBorder="1" applyAlignment="1">
      <alignment/>
      <protection/>
    </xf>
    <xf numFmtId="0" fontId="11" fillId="3" borderId="0" xfId="26" applyFont="1" applyFill="1" applyAlignment="1">
      <alignment horizontal="left" wrapText="1"/>
      <protection/>
    </xf>
    <xf numFmtId="0" fontId="7" fillId="3" borderId="0" xfId="27" applyFont="1" applyFill="1" applyBorder="1" applyAlignment="1">
      <alignment horizontal="left"/>
      <protection/>
    </xf>
    <xf numFmtId="0" fontId="12" fillId="3" borderId="37" xfId="27" applyFont="1" applyFill="1" applyBorder="1" applyAlignment="1">
      <alignment horizontal="center"/>
      <protection/>
    </xf>
    <xf numFmtId="0" fontId="12" fillId="3" borderId="32" xfId="27" applyFont="1" applyFill="1" applyBorder="1" applyAlignment="1">
      <alignment horizontal="center"/>
      <protection/>
    </xf>
    <xf numFmtId="0" fontId="1" fillId="2" borderId="0" xfId="27" applyFill="1" applyAlignment="1">
      <alignment horizontal="left"/>
      <protection/>
    </xf>
    <xf numFmtId="0" fontId="18" fillId="0" borderId="38" xfId="27" applyFont="1" applyBorder="1" applyAlignment="1">
      <alignment horizontal="center" vertical="top" wrapText="1"/>
      <protection/>
    </xf>
    <xf numFmtId="0" fontId="18" fillId="0" borderId="39" xfId="27" applyFont="1" applyBorder="1" applyAlignment="1">
      <alignment horizontal="center" vertical="top" wrapText="1"/>
      <protection/>
    </xf>
    <xf numFmtId="0" fontId="18" fillId="0" borderId="12" xfId="27" applyFont="1" applyBorder="1" applyAlignment="1">
      <alignment horizontal="center" vertical="top" wrapText="1"/>
      <protection/>
    </xf>
    <xf numFmtId="0" fontId="17" fillId="0" borderId="38" xfId="27" applyFont="1" applyBorder="1" applyAlignment="1">
      <alignment horizontal="center" vertical="top" wrapText="1"/>
      <protection/>
    </xf>
    <xf numFmtId="0" fontId="17" fillId="0" borderId="39" xfId="27" applyFont="1" applyBorder="1" applyAlignment="1">
      <alignment horizontal="center" vertical="top" wrapText="1"/>
      <protection/>
    </xf>
    <xf numFmtId="0" fontId="17" fillId="0" borderId="12" xfId="27" applyFont="1" applyBorder="1" applyAlignment="1">
      <alignment horizontal="center" vertical="top" wrapText="1"/>
      <protection/>
    </xf>
    <xf numFmtId="0" fontId="16" fillId="0" borderId="2" xfId="27" applyFont="1" applyBorder="1" applyAlignment="1">
      <alignment horizontal="justify"/>
      <protection/>
    </xf>
    <xf numFmtId="0" fontId="17" fillId="0" borderId="2" xfId="27" applyFont="1" applyBorder="1" applyAlignment="1">
      <alignment horizontal="justify"/>
      <protection/>
    </xf>
    <xf numFmtId="0" fontId="30" fillId="3" borderId="0" xfId="44" applyFont="1" applyFill="1" applyBorder="1" applyAlignment="1">
      <alignment horizontal="left" vertical="top"/>
      <protection/>
    </xf>
    <xf numFmtId="0" fontId="23" fillId="3" borderId="0" xfId="41" applyFont="1" applyFill="1" applyBorder="1" applyAlignment="1">
      <alignment horizontal="center" vertical="center"/>
      <protection/>
    </xf>
    <xf numFmtId="0" fontId="25" fillId="3" borderId="29" xfId="42" applyFont="1" applyFill="1" applyBorder="1" applyAlignment="1">
      <alignment horizontal="right"/>
      <protection/>
    </xf>
    <xf numFmtId="0" fontId="25" fillId="3" borderId="14" xfId="42" applyFont="1" applyFill="1" applyBorder="1" applyAlignment="1">
      <alignment horizontal="right"/>
      <protection/>
    </xf>
    <xf numFmtId="0" fontId="27" fillId="3" borderId="38" xfId="44" applyFont="1" applyFill="1" applyBorder="1" applyAlignment="1">
      <alignment horizontal="center" vertical="top" wrapText="1"/>
      <protection/>
    </xf>
    <xf numFmtId="0" fontId="27" fillId="3" borderId="39" xfId="44" applyFont="1" applyFill="1" applyBorder="1" applyAlignment="1">
      <alignment horizontal="center" vertical="top" wrapText="1"/>
      <protection/>
    </xf>
    <xf numFmtId="0" fontId="27" fillId="3" borderId="12" xfId="44" applyFont="1" applyFill="1" applyBorder="1" applyAlignment="1">
      <alignment horizontal="center" vertical="top" wrapText="1"/>
      <protection/>
    </xf>
    <xf numFmtId="0" fontId="23" fillId="3" borderId="40" xfId="44" applyFont="1" applyFill="1" applyBorder="1" applyAlignment="1">
      <alignment horizontal="left" vertical="center" wrapText="1"/>
      <protection/>
    </xf>
    <xf numFmtId="0" fontId="23" fillId="3" borderId="41" xfId="44" applyFont="1" applyFill="1" applyBorder="1" applyAlignment="1">
      <alignment horizontal="left" vertical="center" wrapText="1"/>
      <protection/>
    </xf>
    <xf numFmtId="0" fontId="23" fillId="3" borderId="40" xfId="44" applyFont="1" applyFill="1" applyBorder="1" applyAlignment="1">
      <alignment horizontal="center" vertical="center" wrapText="1"/>
      <protection/>
    </xf>
    <xf numFmtId="0" fontId="23" fillId="3" borderId="41" xfId="44" applyFont="1" applyFill="1" applyBorder="1" applyAlignment="1">
      <alignment horizontal="center" vertical="center" wrapText="1"/>
      <protection/>
    </xf>
    <xf numFmtId="0" fontId="23" fillId="3" borderId="37" xfId="44" applyFont="1" applyFill="1" applyBorder="1" applyAlignment="1">
      <alignment horizontal="center" vertical="center" wrapText="1"/>
      <protection/>
    </xf>
    <xf numFmtId="0" fontId="23" fillId="3" borderId="33" xfId="44" applyFont="1" applyFill="1" applyBorder="1" applyAlignment="1">
      <alignment horizontal="center" vertical="center" wrapText="1"/>
      <protection/>
    </xf>
    <xf numFmtId="0" fontId="28" fillId="3" borderId="42" xfId="44" applyFont="1" applyFill="1" applyBorder="1" applyAlignment="1">
      <alignment horizontal="center" vertical="top" wrapText="1"/>
      <protection/>
    </xf>
    <xf numFmtId="0" fontId="28" fillId="3" borderId="30" xfId="44" applyFont="1" applyFill="1" applyBorder="1" applyAlignment="1">
      <alignment horizontal="center" vertical="top" wrapText="1"/>
      <protection/>
    </xf>
    <xf numFmtId="0" fontId="28" fillId="3" borderId="9" xfId="44" applyFont="1" applyFill="1" applyBorder="1" applyAlignment="1">
      <alignment horizontal="center" vertical="top" wrapText="1"/>
      <protection/>
    </xf>
    <xf numFmtId="0" fontId="28" fillId="3" borderId="1" xfId="44" applyFont="1" applyFill="1" applyBorder="1" applyAlignment="1">
      <alignment horizontal="center" vertical="top" wrapText="1"/>
      <protection/>
    </xf>
    <xf numFmtId="0" fontId="23" fillId="3" borderId="37" xfId="44" applyFont="1" applyFill="1" applyBorder="1" applyAlignment="1">
      <alignment horizontal="center" vertical="top" wrapText="1"/>
      <protection/>
    </xf>
    <xf numFmtId="0" fontId="23" fillId="3" borderId="32" xfId="44" applyFont="1" applyFill="1" applyBorder="1" applyAlignment="1">
      <alignment horizontal="center" vertical="top" wrapText="1"/>
      <protection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Separador de milhares 2" xfId="21"/>
    <cellStyle name="Normal 2 4" xfId="22"/>
    <cellStyle name="Normal 6" xfId="23"/>
    <cellStyle name="Normal 2 2" xfId="24"/>
    <cellStyle name="Porcentagem 2 2" xfId="25"/>
    <cellStyle name="Normal 3" xfId="26"/>
    <cellStyle name="Normal 5" xfId="27"/>
    <cellStyle name="Normal 2 3" xfId="28"/>
    <cellStyle name="Vírgula 3" xfId="29"/>
    <cellStyle name="Porcentagem 4" xfId="30"/>
    <cellStyle name="Moeda 2" xfId="31"/>
    <cellStyle name="Normal 2" xfId="32"/>
    <cellStyle name="Normal 3 2" xfId="33"/>
    <cellStyle name="Normal 4" xfId="34"/>
    <cellStyle name="Porcentagem 2" xfId="35"/>
    <cellStyle name="Porcentagem 3" xfId="36"/>
    <cellStyle name="Porcentagem 3 2" xfId="37"/>
    <cellStyle name="Separador de milhares 3" xfId="38"/>
    <cellStyle name="Vírgula 2" xfId="39"/>
    <cellStyle name="Vírgula 2 2" xfId="40"/>
    <cellStyle name="Normal 10" xfId="41"/>
    <cellStyle name="Normal 7" xfId="42"/>
    <cellStyle name="Vírgula 4" xfId="43"/>
    <cellStyle name="Normal 6 2" xfId="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9525</xdr:rowOff>
    </xdr:from>
    <xdr:to>
      <xdr:col>2</xdr:col>
      <xdr:colOff>2800350</xdr:colOff>
      <xdr:row>5</xdr:row>
      <xdr:rowOff>133350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9525"/>
          <a:ext cx="3581400" cy="933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9525</xdr:rowOff>
    </xdr:from>
    <xdr:to>
      <xdr:col>2</xdr:col>
      <xdr:colOff>2800350</xdr:colOff>
      <xdr:row>5</xdr:row>
      <xdr:rowOff>133350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9525"/>
          <a:ext cx="3581400" cy="933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2</xdr:col>
      <xdr:colOff>276225</xdr:colOff>
      <xdr:row>5</xdr:row>
      <xdr:rowOff>104775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3571875" cy="914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</xdr:col>
      <xdr:colOff>2619375</xdr:colOff>
      <xdr:row>29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5924550"/>
          <a:ext cx="2952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0.168\Medi&#231;&#245;es%20Sub%20empreiteiro\Documents%20and%20Settings\Marcos%20Ximenes\Meus%20documentos\Obras\Medi&#231;&#227;o%20Sr.%20Gerardo\Produ&#231;&#227;o%20Sr.%20Gerardo%20-%20PMI%20&amp;%20Vila%20Recanto%20II%20-%20Ago_Set_Out_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ND-QUADRA-STAQUITERIA-FEV2016\Users\Diego\Documents\FMX\UNIDADES%20HABITACIONAIS%20MCMV%20-%20IRAJ&#193;\OR&#199;AMENTO%20OBRA%20EMANUE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Diego\Documents\FMX\UNIDADES%20HABITACIONAIS%20MCMV%20-%20IRAJ&#193;\OR&#199;AMENTO%20OBRA%20EMANUE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QUIVOS%20TRABALHO\CARIR&#201;\PROJETOS%202021\DESPENSA%20MERCADO\MERCADO\Reforma%20MANUTENCA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rímetro"/>
      <sheetName val=" 01 Resumo Medição"/>
      <sheetName val="02 Relação Débitos"/>
      <sheetName val="03 Manilha 600"/>
      <sheetName val="04  Manilhas 800"/>
      <sheetName val="05 Poço"/>
      <sheetName val="06  Galeria 100x80"/>
      <sheetName val="07  Linha de recalque"/>
      <sheetName val="08  Água VR II"/>
      <sheetName val="09 Diárias Pessoal"/>
      <sheetName val="Tabela Preç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. EMANUEL"/>
      <sheetName val="Lev. Adm."/>
      <sheetName val="SEINFRA 21 C DE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. EMANUEL"/>
      <sheetName val="Lev. Adm."/>
      <sheetName val="SEINFRA 21 C DES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MEMORIA"/>
      <sheetName val="CRON"/>
      <sheetName val="CALCULO DO BDI "/>
      <sheetName val="ENCARGOS SEINFRA"/>
    </sheetNames>
    <sheetDataSet>
      <sheetData sheetId="0"/>
      <sheetData sheetId="1"/>
      <sheetData sheetId="2"/>
      <sheetData sheetId="3">
        <row r="1">
          <cell r="A1" t="str">
            <v>PREFEITURA MUNICIPAL DE CARIRÉ</v>
          </cell>
          <cell r="B1">
            <v>0</v>
          </cell>
        </row>
        <row r="33">
          <cell r="B33" t="str">
            <v>CARIRÉ, 29 DE JANEIRO DE 2021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H22"/>
  <sheetViews>
    <sheetView tabSelected="1" view="pageBreakPreview" zoomScaleSheetLayoutView="100" workbookViewId="0" topLeftCell="A4">
      <selection activeCell="A9" sqref="A9"/>
    </sheetView>
  </sheetViews>
  <sheetFormatPr defaultColWidth="9.140625" defaultRowHeight="12.75"/>
  <cols>
    <col min="1" max="1" width="6.7109375" style="16" customWidth="1"/>
    <col min="2" max="2" width="8.140625" style="16" customWidth="1"/>
    <col min="3" max="3" width="58.421875" style="2" customWidth="1"/>
    <col min="4" max="4" width="5.28125" style="0" customWidth="1"/>
    <col min="5" max="5" width="9.28125" style="3" bestFit="1" customWidth="1"/>
    <col min="6" max="6" width="9.7109375" style="3" bestFit="1" customWidth="1"/>
    <col min="7" max="7" width="10.57421875" style="3" bestFit="1" customWidth="1"/>
    <col min="8" max="8" width="11.28125" style="3" bestFit="1" customWidth="1"/>
    <col min="9" max="9" width="9.140625" style="0" hidden="1" customWidth="1"/>
  </cols>
  <sheetData>
    <row r="1" ht="12.75"/>
    <row r="2" ht="12.75"/>
    <row r="3" ht="12.75"/>
    <row r="4" ht="12.75"/>
    <row r="5" ht="12.75"/>
    <row r="6" ht="12.75"/>
    <row r="7" spans="1:2" ht="23.25">
      <c r="A7" s="1" t="s">
        <v>0</v>
      </c>
      <c r="B7" s="1"/>
    </row>
    <row r="8" spans="1:2" ht="7.5" customHeight="1">
      <c r="A8" s="4"/>
      <c r="B8" s="4"/>
    </row>
    <row r="9" spans="1:2" ht="18">
      <c r="A9" s="5" t="s">
        <v>150</v>
      </c>
      <c r="B9" s="5"/>
    </row>
    <row r="10" spans="1:2" ht="9" customHeight="1">
      <c r="A10" s="5"/>
      <c r="B10" s="5"/>
    </row>
    <row r="11" spans="1:2" ht="18">
      <c r="A11" s="5" t="s">
        <v>151</v>
      </c>
      <c r="B11" s="5"/>
    </row>
    <row r="12" ht="8.25" customHeight="1"/>
    <row r="13" spans="1:7" ht="18">
      <c r="A13" s="5" t="s">
        <v>1</v>
      </c>
      <c r="B13" s="5"/>
      <c r="D13" s="21" t="s">
        <v>145</v>
      </c>
      <c r="E13" s="19"/>
      <c r="F13" s="19"/>
      <c r="G13" s="19"/>
    </row>
    <row r="15" spans="1:8" ht="25.5">
      <c r="A15" s="6" t="s">
        <v>2</v>
      </c>
      <c r="B15" s="6" t="s">
        <v>18</v>
      </c>
      <c r="C15" s="6" t="s">
        <v>3</v>
      </c>
      <c r="D15" s="7" t="s">
        <v>4</v>
      </c>
      <c r="E15" s="8" t="s">
        <v>5</v>
      </c>
      <c r="F15" s="8" t="s">
        <v>6</v>
      </c>
      <c r="G15" s="8" t="s">
        <v>7</v>
      </c>
      <c r="H15" s="8" t="s">
        <v>8</v>
      </c>
    </row>
    <row r="16" spans="1:8" ht="12.75">
      <c r="A16" s="11" t="s">
        <v>9</v>
      </c>
      <c r="B16" s="11"/>
      <c r="C16" s="75" t="s">
        <v>144</v>
      </c>
      <c r="D16" s="76"/>
      <c r="E16" s="77"/>
      <c r="F16" s="13"/>
      <c r="G16" s="13"/>
      <c r="H16" s="10"/>
    </row>
    <row r="17" spans="1:8" ht="24">
      <c r="A17" s="11" t="s">
        <v>10</v>
      </c>
      <c r="B17" s="76" t="s">
        <v>147</v>
      </c>
      <c r="C17" s="78" t="s">
        <v>146</v>
      </c>
      <c r="D17" s="79" t="s">
        <v>16</v>
      </c>
      <c r="E17" s="80">
        <f>17*2</f>
        <v>34</v>
      </c>
      <c r="F17" s="80">
        <v>382.26</v>
      </c>
      <c r="G17" s="80">
        <f aca="true" t="shared" si="0" ref="G17">ROUND(E17*F17,2)</f>
        <v>12996.84</v>
      </c>
      <c r="H17" s="10">
        <f>SUM(G17:G17)</f>
        <v>12996.84</v>
      </c>
    </row>
    <row r="18" spans="1:8" ht="12.75">
      <c r="A18" s="128" t="s">
        <v>19</v>
      </c>
      <c r="B18" s="129"/>
      <c r="C18" s="129"/>
      <c r="D18" s="129"/>
      <c r="E18" s="129"/>
      <c r="F18" s="129"/>
      <c r="G18" s="130"/>
      <c r="H18" s="20">
        <f>SUM(H17:H17)</f>
        <v>12996.84</v>
      </c>
    </row>
    <row r="19" spans="1:8" ht="12.75">
      <c r="A19" s="128" t="s">
        <v>20</v>
      </c>
      <c r="B19" s="129"/>
      <c r="C19" s="129"/>
      <c r="D19" s="129"/>
      <c r="E19" s="129"/>
      <c r="F19" s="129"/>
      <c r="G19" s="130"/>
      <c r="H19" s="20">
        <f>H18*25%</f>
        <v>3249.21</v>
      </c>
    </row>
    <row r="20" spans="1:8" ht="12.75">
      <c r="A20" s="128" t="s">
        <v>21</v>
      </c>
      <c r="B20" s="129"/>
      <c r="C20" s="129"/>
      <c r="D20" s="129"/>
      <c r="E20" s="129"/>
      <c r="F20" s="129"/>
      <c r="G20" s="130"/>
      <c r="H20" s="20">
        <f>H18+H19</f>
        <v>16246.05</v>
      </c>
    </row>
    <row r="22" ht="12.75">
      <c r="C22" s="17" t="s">
        <v>148</v>
      </c>
    </row>
  </sheetData>
  <mergeCells count="3">
    <mergeCell ref="A18:G18"/>
    <mergeCell ref="A19:G19"/>
    <mergeCell ref="A20:G20"/>
  </mergeCells>
  <printOptions/>
  <pageMargins left="0.11811023622047245" right="0.11811023622047245" top="0.3937007874015748" bottom="0.3937007874015748" header="0.31496062992125984" footer="0.31496062992125984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F19"/>
  <sheetViews>
    <sheetView view="pageBreakPreview" zoomScaleSheetLayoutView="100" workbookViewId="0" topLeftCell="A4">
      <selection activeCell="C32" sqref="C32"/>
    </sheetView>
  </sheetViews>
  <sheetFormatPr defaultColWidth="9.140625" defaultRowHeight="12.75"/>
  <cols>
    <col min="1" max="1" width="6.7109375" style="16" customWidth="1"/>
    <col min="2" max="2" width="8.140625" style="16" customWidth="1"/>
    <col min="3" max="3" width="58.421875" style="2" customWidth="1"/>
    <col min="4" max="4" width="5.28125" style="0" customWidth="1"/>
    <col min="5" max="5" width="9.28125" style="3" bestFit="1" customWidth="1"/>
    <col min="6" max="6" width="14.57421875" style="3" customWidth="1"/>
    <col min="7" max="7" width="9.140625" style="0" hidden="1" customWidth="1"/>
  </cols>
  <sheetData>
    <row r="1" ht="12.75"/>
    <row r="2" ht="12.75"/>
    <row r="3" ht="12.75"/>
    <row r="4" ht="12.75"/>
    <row r="5" ht="12.75"/>
    <row r="6" ht="12.75"/>
    <row r="7" spans="1:2" ht="23.25">
      <c r="A7" s="1" t="s">
        <v>0</v>
      </c>
      <c r="B7" s="1"/>
    </row>
    <row r="8" spans="1:2" ht="7.5" customHeight="1">
      <c r="A8" s="4"/>
      <c r="B8" s="4"/>
    </row>
    <row r="9" spans="1:2" ht="18">
      <c r="A9" s="5" t="s">
        <v>150</v>
      </c>
      <c r="B9" s="5"/>
    </row>
    <row r="10" spans="1:2" ht="9" customHeight="1">
      <c r="A10" s="5"/>
      <c r="B10" s="5"/>
    </row>
    <row r="11" spans="1:2" ht="18">
      <c r="A11" s="5" t="s">
        <v>151</v>
      </c>
      <c r="B11" s="5"/>
    </row>
    <row r="12" ht="8.25" customHeight="1"/>
    <row r="13" spans="1:6" ht="18">
      <c r="A13" s="5" t="s">
        <v>81</v>
      </c>
      <c r="B13" s="5"/>
      <c r="D13" s="21"/>
      <c r="E13" s="19"/>
      <c r="F13" s="19"/>
    </row>
    <row r="15" spans="1:6" ht="25.5">
      <c r="A15" s="6" t="s">
        <v>2</v>
      </c>
      <c r="B15" s="6" t="s">
        <v>18</v>
      </c>
      <c r="C15" s="6" t="s">
        <v>3</v>
      </c>
      <c r="D15" s="6" t="s">
        <v>4</v>
      </c>
      <c r="E15" s="126" t="s">
        <v>5</v>
      </c>
      <c r="F15" s="126" t="s">
        <v>81</v>
      </c>
    </row>
    <row r="16" spans="1:6" ht="12.75">
      <c r="A16" s="11" t="s">
        <v>9</v>
      </c>
      <c r="B16" s="11"/>
      <c r="C16" s="75" t="s">
        <v>144</v>
      </c>
      <c r="D16" s="76"/>
      <c r="E16" s="77"/>
      <c r="F16" s="77"/>
    </row>
    <row r="17" spans="1:6" ht="24">
      <c r="A17" s="11" t="s">
        <v>10</v>
      </c>
      <c r="B17" s="76" t="s">
        <v>147</v>
      </c>
      <c r="C17" s="78" t="s">
        <v>146</v>
      </c>
      <c r="D17" s="79" t="s">
        <v>16</v>
      </c>
      <c r="E17" s="80">
        <f>17*2</f>
        <v>34</v>
      </c>
      <c r="F17" s="127" t="s">
        <v>152</v>
      </c>
    </row>
    <row r="19" ht="12.75">
      <c r="C19" s="17" t="s">
        <v>148</v>
      </c>
    </row>
  </sheetData>
  <printOptions/>
  <pageMargins left="0.11811023622047245" right="0.11811023622047245" top="0.3937007874015748" bottom="0.3937007874015748" header="0.31496062992125984" footer="0.31496062992125984"/>
  <pageSetup fitToHeight="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G21"/>
  <sheetViews>
    <sheetView view="pageBreakPreview" zoomScale="115" zoomScaleSheetLayoutView="115" workbookViewId="0" topLeftCell="A1">
      <selection activeCell="A10" sqref="A10"/>
    </sheetView>
  </sheetViews>
  <sheetFormatPr defaultColWidth="9.140625" defaultRowHeight="12.75"/>
  <cols>
    <col min="1" max="1" width="9.140625" style="16" customWidth="1"/>
    <col min="2" max="2" width="40.57421875" style="2" customWidth="1"/>
    <col min="3" max="3" width="13.421875" style="0" customWidth="1"/>
    <col min="4" max="4" width="13.00390625" style="3" customWidth="1"/>
    <col min="5" max="5" width="9.57421875" style="3" customWidth="1"/>
    <col min="6" max="6" width="15.00390625" style="3" customWidth="1"/>
    <col min="7" max="7" width="11.421875" style="3" customWidth="1"/>
  </cols>
  <sheetData>
    <row r="1" ht="12.75"/>
    <row r="2" ht="12.75"/>
    <row r="3" ht="12.75"/>
    <row r="4" ht="12.75"/>
    <row r="5" ht="12.75"/>
    <row r="6" ht="12.75"/>
    <row r="7" ht="23.25">
      <c r="A7" s="1" t="s">
        <v>0</v>
      </c>
    </row>
    <row r="8" ht="12.75">
      <c r="A8" s="4"/>
    </row>
    <row r="9" ht="18">
      <c r="A9" s="5" t="str">
        <f>ORÇAMENTO!A9</f>
        <v>OBRA: RECONSTRUCAO DO MURO, NA ESCOLA MARIA JOSE</v>
      </c>
    </row>
    <row r="10" ht="18">
      <c r="A10" s="5"/>
    </row>
    <row r="11" ht="18">
      <c r="A11" s="5" t="str">
        <f>ORÇAMENTO!A11</f>
        <v>LOCAL: SEDE-CARIRÉ</v>
      </c>
    </row>
    <row r="14" spans="1:7" ht="18">
      <c r="A14" s="5" t="s">
        <v>13</v>
      </c>
      <c r="D14" s="131" t="str">
        <f>ORÇAMENTO!D13</f>
        <v xml:space="preserve">TABELA SEINFRA DESONERADA Nº 027.1 </v>
      </c>
      <c r="E14" s="131"/>
      <c r="F14" s="131"/>
      <c r="G14" s="131"/>
    </row>
    <row r="15" spans="1:7" ht="12.75">
      <c r="A15" s="6" t="s">
        <v>2</v>
      </c>
      <c r="B15" s="6" t="s">
        <v>3</v>
      </c>
      <c r="C15" s="7" t="s">
        <v>11</v>
      </c>
      <c r="D15" s="8" t="s">
        <v>143</v>
      </c>
      <c r="E15" s="8" t="s">
        <v>12</v>
      </c>
      <c r="F15" s="8" t="s">
        <v>17</v>
      </c>
      <c r="G15" s="8" t="s">
        <v>12</v>
      </c>
    </row>
    <row r="16" spans="1:7" ht="12.75">
      <c r="A16" s="9"/>
      <c r="B16" s="14" t="s">
        <v>80</v>
      </c>
      <c r="C16" s="13"/>
      <c r="D16" s="12"/>
      <c r="E16" s="13"/>
      <c r="F16" s="13"/>
      <c r="G16" s="13"/>
    </row>
    <row r="17" spans="1:7" ht="12.75">
      <c r="A17" s="15"/>
      <c r="B17" s="18" t="s">
        <v>15</v>
      </c>
      <c r="C17" s="10">
        <f>ORÇAMENTO!H20</f>
        <v>16246.05</v>
      </c>
      <c r="D17" s="12">
        <f>E17*C17/100</f>
        <v>8123.025</v>
      </c>
      <c r="E17" s="10">
        <v>50</v>
      </c>
      <c r="F17" s="13">
        <f>G17*C17/100</f>
        <v>8123.025</v>
      </c>
      <c r="G17" s="10">
        <v>50</v>
      </c>
    </row>
    <row r="18" spans="1:7" ht="12.75">
      <c r="A18" s="15"/>
      <c r="B18" s="18" t="s">
        <v>14</v>
      </c>
      <c r="C18" s="10"/>
      <c r="D18" s="10"/>
      <c r="E18" s="10"/>
      <c r="F18" s="10">
        <f>D17+F17</f>
        <v>16246.05</v>
      </c>
      <c r="G18" s="10">
        <f>E17+G17</f>
        <v>100</v>
      </c>
    </row>
    <row r="21" ht="12.75">
      <c r="B21" s="17" t="str">
        <f>ORÇAMENTO!C22</f>
        <v>CARIRÉ, 26 DE MAIO DE 2021</v>
      </c>
    </row>
  </sheetData>
  <mergeCells count="1">
    <mergeCell ref="D14:G14"/>
  </mergeCells>
  <printOptions/>
  <pageMargins left="0.11811023622047245" right="0.11811023622047245" top="0.3937007874015748" bottom="0.3937007874015748" header="0.31496062992125984" footer="0.31496062992125984"/>
  <pageSetup fitToHeight="0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view="pageBreakPreview" zoomScale="90" zoomScaleSheetLayoutView="90" workbookViewId="0" topLeftCell="A1">
      <selection activeCell="A3" sqref="A3:D3"/>
    </sheetView>
  </sheetViews>
  <sheetFormatPr defaultColWidth="9.140625" defaultRowHeight="12.75"/>
  <cols>
    <col min="1" max="1" width="6.28125" style="27" customWidth="1"/>
    <col min="2" max="2" width="59.28125" style="27" customWidth="1"/>
    <col min="3" max="3" width="9.8515625" style="28" customWidth="1"/>
    <col min="4" max="4" width="4.7109375" style="27" customWidth="1"/>
    <col min="5" max="5" width="59.57421875" style="27" customWidth="1"/>
    <col min="6" max="8" width="9.140625" style="27" customWidth="1"/>
    <col min="9" max="9" width="2.8515625" style="27" customWidth="1"/>
    <col min="10" max="10" width="48.00390625" style="27" customWidth="1"/>
    <col min="11" max="231" width="9.140625" style="27" customWidth="1"/>
    <col min="232" max="232" width="6.28125" style="27" customWidth="1"/>
    <col min="233" max="233" width="12.57421875" style="27" customWidth="1"/>
    <col min="234" max="234" width="8.7109375" style="27" customWidth="1"/>
    <col min="235" max="235" width="11.7109375" style="27" customWidth="1"/>
    <col min="236" max="236" width="9.140625" style="27" customWidth="1"/>
    <col min="237" max="237" width="2.57421875" style="27" customWidth="1"/>
    <col min="238" max="238" width="9.140625" style="27" customWidth="1"/>
    <col min="239" max="239" width="2.7109375" style="27" customWidth="1"/>
    <col min="240" max="256" width="9.140625" style="27" customWidth="1"/>
    <col min="257" max="257" width="6.28125" style="27" customWidth="1"/>
    <col min="258" max="258" width="59.28125" style="27" customWidth="1"/>
    <col min="259" max="259" width="9.8515625" style="27" customWidth="1"/>
    <col min="260" max="260" width="4.7109375" style="27" customWidth="1"/>
    <col min="261" max="261" width="59.57421875" style="27" customWidth="1"/>
    <col min="262" max="264" width="9.140625" style="27" customWidth="1"/>
    <col min="265" max="265" width="2.8515625" style="27" customWidth="1"/>
    <col min="266" max="266" width="48.00390625" style="27" customWidth="1"/>
    <col min="267" max="487" width="9.140625" style="27" customWidth="1"/>
    <col min="488" max="488" width="6.28125" style="27" customWidth="1"/>
    <col min="489" max="489" width="12.57421875" style="27" customWidth="1"/>
    <col min="490" max="490" width="8.7109375" style="27" customWidth="1"/>
    <col min="491" max="491" width="11.7109375" style="27" customWidth="1"/>
    <col min="492" max="492" width="9.140625" style="27" customWidth="1"/>
    <col min="493" max="493" width="2.57421875" style="27" customWidth="1"/>
    <col min="494" max="494" width="9.140625" style="27" customWidth="1"/>
    <col min="495" max="495" width="2.7109375" style="27" customWidth="1"/>
    <col min="496" max="512" width="9.140625" style="27" customWidth="1"/>
    <col min="513" max="513" width="6.28125" style="27" customWidth="1"/>
    <col min="514" max="514" width="59.28125" style="27" customWidth="1"/>
    <col min="515" max="515" width="9.8515625" style="27" customWidth="1"/>
    <col min="516" max="516" width="4.7109375" style="27" customWidth="1"/>
    <col min="517" max="517" width="59.57421875" style="27" customWidth="1"/>
    <col min="518" max="520" width="9.140625" style="27" customWidth="1"/>
    <col min="521" max="521" width="2.8515625" style="27" customWidth="1"/>
    <col min="522" max="522" width="48.00390625" style="27" customWidth="1"/>
    <col min="523" max="743" width="9.140625" style="27" customWidth="1"/>
    <col min="744" max="744" width="6.28125" style="27" customWidth="1"/>
    <col min="745" max="745" width="12.57421875" style="27" customWidth="1"/>
    <col min="746" max="746" width="8.7109375" style="27" customWidth="1"/>
    <col min="747" max="747" width="11.7109375" style="27" customWidth="1"/>
    <col min="748" max="748" width="9.140625" style="27" customWidth="1"/>
    <col min="749" max="749" width="2.57421875" style="27" customWidth="1"/>
    <col min="750" max="750" width="9.140625" style="27" customWidth="1"/>
    <col min="751" max="751" width="2.7109375" style="27" customWidth="1"/>
    <col min="752" max="768" width="9.140625" style="27" customWidth="1"/>
    <col min="769" max="769" width="6.28125" style="27" customWidth="1"/>
    <col min="770" max="770" width="59.28125" style="27" customWidth="1"/>
    <col min="771" max="771" width="9.8515625" style="27" customWidth="1"/>
    <col min="772" max="772" width="4.7109375" style="27" customWidth="1"/>
    <col min="773" max="773" width="59.57421875" style="27" customWidth="1"/>
    <col min="774" max="776" width="9.140625" style="27" customWidth="1"/>
    <col min="777" max="777" width="2.8515625" style="27" customWidth="1"/>
    <col min="778" max="778" width="48.00390625" style="27" customWidth="1"/>
    <col min="779" max="999" width="9.140625" style="27" customWidth="1"/>
    <col min="1000" max="1000" width="6.28125" style="27" customWidth="1"/>
    <col min="1001" max="1001" width="12.57421875" style="27" customWidth="1"/>
    <col min="1002" max="1002" width="8.7109375" style="27" customWidth="1"/>
    <col min="1003" max="1003" width="11.7109375" style="27" customWidth="1"/>
    <col min="1004" max="1004" width="9.140625" style="27" customWidth="1"/>
    <col min="1005" max="1005" width="2.57421875" style="27" customWidth="1"/>
    <col min="1006" max="1006" width="9.140625" style="27" customWidth="1"/>
    <col min="1007" max="1007" width="2.7109375" style="27" customWidth="1"/>
    <col min="1008" max="1024" width="9.140625" style="27" customWidth="1"/>
    <col min="1025" max="1025" width="6.28125" style="27" customWidth="1"/>
    <col min="1026" max="1026" width="59.28125" style="27" customWidth="1"/>
    <col min="1027" max="1027" width="9.8515625" style="27" customWidth="1"/>
    <col min="1028" max="1028" width="4.7109375" style="27" customWidth="1"/>
    <col min="1029" max="1029" width="59.57421875" style="27" customWidth="1"/>
    <col min="1030" max="1032" width="9.140625" style="27" customWidth="1"/>
    <col min="1033" max="1033" width="2.8515625" style="27" customWidth="1"/>
    <col min="1034" max="1034" width="48.00390625" style="27" customWidth="1"/>
    <col min="1035" max="1255" width="9.140625" style="27" customWidth="1"/>
    <col min="1256" max="1256" width="6.28125" style="27" customWidth="1"/>
    <col min="1257" max="1257" width="12.57421875" style="27" customWidth="1"/>
    <col min="1258" max="1258" width="8.7109375" style="27" customWidth="1"/>
    <col min="1259" max="1259" width="11.7109375" style="27" customWidth="1"/>
    <col min="1260" max="1260" width="9.140625" style="27" customWidth="1"/>
    <col min="1261" max="1261" width="2.57421875" style="27" customWidth="1"/>
    <col min="1262" max="1262" width="9.140625" style="27" customWidth="1"/>
    <col min="1263" max="1263" width="2.7109375" style="27" customWidth="1"/>
    <col min="1264" max="1280" width="9.140625" style="27" customWidth="1"/>
    <col min="1281" max="1281" width="6.28125" style="27" customWidth="1"/>
    <col min="1282" max="1282" width="59.28125" style="27" customWidth="1"/>
    <col min="1283" max="1283" width="9.8515625" style="27" customWidth="1"/>
    <col min="1284" max="1284" width="4.7109375" style="27" customWidth="1"/>
    <col min="1285" max="1285" width="59.57421875" style="27" customWidth="1"/>
    <col min="1286" max="1288" width="9.140625" style="27" customWidth="1"/>
    <col min="1289" max="1289" width="2.8515625" style="27" customWidth="1"/>
    <col min="1290" max="1290" width="48.00390625" style="27" customWidth="1"/>
    <col min="1291" max="1511" width="9.140625" style="27" customWidth="1"/>
    <col min="1512" max="1512" width="6.28125" style="27" customWidth="1"/>
    <col min="1513" max="1513" width="12.57421875" style="27" customWidth="1"/>
    <col min="1514" max="1514" width="8.7109375" style="27" customWidth="1"/>
    <col min="1515" max="1515" width="11.7109375" style="27" customWidth="1"/>
    <col min="1516" max="1516" width="9.140625" style="27" customWidth="1"/>
    <col min="1517" max="1517" width="2.57421875" style="27" customWidth="1"/>
    <col min="1518" max="1518" width="9.140625" style="27" customWidth="1"/>
    <col min="1519" max="1519" width="2.7109375" style="27" customWidth="1"/>
    <col min="1520" max="1536" width="9.140625" style="27" customWidth="1"/>
    <col min="1537" max="1537" width="6.28125" style="27" customWidth="1"/>
    <col min="1538" max="1538" width="59.28125" style="27" customWidth="1"/>
    <col min="1539" max="1539" width="9.8515625" style="27" customWidth="1"/>
    <col min="1540" max="1540" width="4.7109375" style="27" customWidth="1"/>
    <col min="1541" max="1541" width="59.57421875" style="27" customWidth="1"/>
    <col min="1542" max="1544" width="9.140625" style="27" customWidth="1"/>
    <col min="1545" max="1545" width="2.8515625" style="27" customWidth="1"/>
    <col min="1546" max="1546" width="48.00390625" style="27" customWidth="1"/>
    <col min="1547" max="1767" width="9.140625" style="27" customWidth="1"/>
    <col min="1768" max="1768" width="6.28125" style="27" customWidth="1"/>
    <col min="1769" max="1769" width="12.57421875" style="27" customWidth="1"/>
    <col min="1770" max="1770" width="8.7109375" style="27" customWidth="1"/>
    <col min="1771" max="1771" width="11.7109375" style="27" customWidth="1"/>
    <col min="1772" max="1772" width="9.140625" style="27" customWidth="1"/>
    <col min="1773" max="1773" width="2.57421875" style="27" customWidth="1"/>
    <col min="1774" max="1774" width="9.140625" style="27" customWidth="1"/>
    <col min="1775" max="1775" width="2.7109375" style="27" customWidth="1"/>
    <col min="1776" max="1792" width="9.140625" style="27" customWidth="1"/>
    <col min="1793" max="1793" width="6.28125" style="27" customWidth="1"/>
    <col min="1794" max="1794" width="59.28125" style="27" customWidth="1"/>
    <col min="1795" max="1795" width="9.8515625" style="27" customWidth="1"/>
    <col min="1796" max="1796" width="4.7109375" style="27" customWidth="1"/>
    <col min="1797" max="1797" width="59.57421875" style="27" customWidth="1"/>
    <col min="1798" max="1800" width="9.140625" style="27" customWidth="1"/>
    <col min="1801" max="1801" width="2.8515625" style="27" customWidth="1"/>
    <col min="1802" max="1802" width="48.00390625" style="27" customWidth="1"/>
    <col min="1803" max="2023" width="9.140625" style="27" customWidth="1"/>
    <col min="2024" max="2024" width="6.28125" style="27" customWidth="1"/>
    <col min="2025" max="2025" width="12.57421875" style="27" customWidth="1"/>
    <col min="2026" max="2026" width="8.7109375" style="27" customWidth="1"/>
    <col min="2027" max="2027" width="11.7109375" style="27" customWidth="1"/>
    <col min="2028" max="2028" width="9.140625" style="27" customWidth="1"/>
    <col min="2029" max="2029" width="2.57421875" style="27" customWidth="1"/>
    <col min="2030" max="2030" width="9.140625" style="27" customWidth="1"/>
    <col min="2031" max="2031" width="2.7109375" style="27" customWidth="1"/>
    <col min="2032" max="2048" width="9.140625" style="27" customWidth="1"/>
    <col min="2049" max="2049" width="6.28125" style="27" customWidth="1"/>
    <col min="2050" max="2050" width="59.28125" style="27" customWidth="1"/>
    <col min="2051" max="2051" width="9.8515625" style="27" customWidth="1"/>
    <col min="2052" max="2052" width="4.7109375" style="27" customWidth="1"/>
    <col min="2053" max="2053" width="59.57421875" style="27" customWidth="1"/>
    <col min="2054" max="2056" width="9.140625" style="27" customWidth="1"/>
    <col min="2057" max="2057" width="2.8515625" style="27" customWidth="1"/>
    <col min="2058" max="2058" width="48.00390625" style="27" customWidth="1"/>
    <col min="2059" max="2279" width="9.140625" style="27" customWidth="1"/>
    <col min="2280" max="2280" width="6.28125" style="27" customWidth="1"/>
    <col min="2281" max="2281" width="12.57421875" style="27" customWidth="1"/>
    <col min="2282" max="2282" width="8.7109375" style="27" customWidth="1"/>
    <col min="2283" max="2283" width="11.7109375" style="27" customWidth="1"/>
    <col min="2284" max="2284" width="9.140625" style="27" customWidth="1"/>
    <col min="2285" max="2285" width="2.57421875" style="27" customWidth="1"/>
    <col min="2286" max="2286" width="9.140625" style="27" customWidth="1"/>
    <col min="2287" max="2287" width="2.7109375" style="27" customWidth="1"/>
    <col min="2288" max="2304" width="9.140625" style="27" customWidth="1"/>
    <col min="2305" max="2305" width="6.28125" style="27" customWidth="1"/>
    <col min="2306" max="2306" width="59.28125" style="27" customWidth="1"/>
    <col min="2307" max="2307" width="9.8515625" style="27" customWidth="1"/>
    <col min="2308" max="2308" width="4.7109375" style="27" customWidth="1"/>
    <col min="2309" max="2309" width="59.57421875" style="27" customWidth="1"/>
    <col min="2310" max="2312" width="9.140625" style="27" customWidth="1"/>
    <col min="2313" max="2313" width="2.8515625" style="27" customWidth="1"/>
    <col min="2314" max="2314" width="48.00390625" style="27" customWidth="1"/>
    <col min="2315" max="2535" width="9.140625" style="27" customWidth="1"/>
    <col min="2536" max="2536" width="6.28125" style="27" customWidth="1"/>
    <col min="2537" max="2537" width="12.57421875" style="27" customWidth="1"/>
    <col min="2538" max="2538" width="8.7109375" style="27" customWidth="1"/>
    <col min="2539" max="2539" width="11.7109375" style="27" customWidth="1"/>
    <col min="2540" max="2540" width="9.140625" style="27" customWidth="1"/>
    <col min="2541" max="2541" width="2.57421875" style="27" customWidth="1"/>
    <col min="2542" max="2542" width="9.140625" style="27" customWidth="1"/>
    <col min="2543" max="2543" width="2.7109375" style="27" customWidth="1"/>
    <col min="2544" max="2560" width="9.140625" style="27" customWidth="1"/>
    <col min="2561" max="2561" width="6.28125" style="27" customWidth="1"/>
    <col min="2562" max="2562" width="59.28125" style="27" customWidth="1"/>
    <col min="2563" max="2563" width="9.8515625" style="27" customWidth="1"/>
    <col min="2564" max="2564" width="4.7109375" style="27" customWidth="1"/>
    <col min="2565" max="2565" width="59.57421875" style="27" customWidth="1"/>
    <col min="2566" max="2568" width="9.140625" style="27" customWidth="1"/>
    <col min="2569" max="2569" width="2.8515625" style="27" customWidth="1"/>
    <col min="2570" max="2570" width="48.00390625" style="27" customWidth="1"/>
    <col min="2571" max="2791" width="9.140625" style="27" customWidth="1"/>
    <col min="2792" max="2792" width="6.28125" style="27" customWidth="1"/>
    <col min="2793" max="2793" width="12.57421875" style="27" customWidth="1"/>
    <col min="2794" max="2794" width="8.7109375" style="27" customWidth="1"/>
    <col min="2795" max="2795" width="11.7109375" style="27" customWidth="1"/>
    <col min="2796" max="2796" width="9.140625" style="27" customWidth="1"/>
    <col min="2797" max="2797" width="2.57421875" style="27" customWidth="1"/>
    <col min="2798" max="2798" width="9.140625" style="27" customWidth="1"/>
    <col min="2799" max="2799" width="2.7109375" style="27" customWidth="1"/>
    <col min="2800" max="2816" width="9.140625" style="27" customWidth="1"/>
    <col min="2817" max="2817" width="6.28125" style="27" customWidth="1"/>
    <col min="2818" max="2818" width="59.28125" style="27" customWidth="1"/>
    <col min="2819" max="2819" width="9.8515625" style="27" customWidth="1"/>
    <col min="2820" max="2820" width="4.7109375" style="27" customWidth="1"/>
    <col min="2821" max="2821" width="59.57421875" style="27" customWidth="1"/>
    <col min="2822" max="2824" width="9.140625" style="27" customWidth="1"/>
    <col min="2825" max="2825" width="2.8515625" style="27" customWidth="1"/>
    <col min="2826" max="2826" width="48.00390625" style="27" customWidth="1"/>
    <col min="2827" max="3047" width="9.140625" style="27" customWidth="1"/>
    <col min="3048" max="3048" width="6.28125" style="27" customWidth="1"/>
    <col min="3049" max="3049" width="12.57421875" style="27" customWidth="1"/>
    <col min="3050" max="3050" width="8.7109375" style="27" customWidth="1"/>
    <col min="3051" max="3051" width="11.7109375" style="27" customWidth="1"/>
    <col min="3052" max="3052" width="9.140625" style="27" customWidth="1"/>
    <col min="3053" max="3053" width="2.57421875" style="27" customWidth="1"/>
    <col min="3054" max="3054" width="9.140625" style="27" customWidth="1"/>
    <col min="3055" max="3055" width="2.7109375" style="27" customWidth="1"/>
    <col min="3056" max="3072" width="9.140625" style="27" customWidth="1"/>
    <col min="3073" max="3073" width="6.28125" style="27" customWidth="1"/>
    <col min="3074" max="3074" width="59.28125" style="27" customWidth="1"/>
    <col min="3075" max="3075" width="9.8515625" style="27" customWidth="1"/>
    <col min="3076" max="3076" width="4.7109375" style="27" customWidth="1"/>
    <col min="3077" max="3077" width="59.57421875" style="27" customWidth="1"/>
    <col min="3078" max="3080" width="9.140625" style="27" customWidth="1"/>
    <col min="3081" max="3081" width="2.8515625" style="27" customWidth="1"/>
    <col min="3082" max="3082" width="48.00390625" style="27" customWidth="1"/>
    <col min="3083" max="3303" width="9.140625" style="27" customWidth="1"/>
    <col min="3304" max="3304" width="6.28125" style="27" customWidth="1"/>
    <col min="3305" max="3305" width="12.57421875" style="27" customWidth="1"/>
    <col min="3306" max="3306" width="8.7109375" style="27" customWidth="1"/>
    <col min="3307" max="3307" width="11.7109375" style="27" customWidth="1"/>
    <col min="3308" max="3308" width="9.140625" style="27" customWidth="1"/>
    <col min="3309" max="3309" width="2.57421875" style="27" customWidth="1"/>
    <col min="3310" max="3310" width="9.140625" style="27" customWidth="1"/>
    <col min="3311" max="3311" width="2.7109375" style="27" customWidth="1"/>
    <col min="3312" max="3328" width="9.140625" style="27" customWidth="1"/>
    <col min="3329" max="3329" width="6.28125" style="27" customWidth="1"/>
    <col min="3330" max="3330" width="59.28125" style="27" customWidth="1"/>
    <col min="3331" max="3331" width="9.8515625" style="27" customWidth="1"/>
    <col min="3332" max="3332" width="4.7109375" style="27" customWidth="1"/>
    <col min="3333" max="3333" width="59.57421875" style="27" customWidth="1"/>
    <col min="3334" max="3336" width="9.140625" style="27" customWidth="1"/>
    <col min="3337" max="3337" width="2.8515625" style="27" customWidth="1"/>
    <col min="3338" max="3338" width="48.00390625" style="27" customWidth="1"/>
    <col min="3339" max="3559" width="9.140625" style="27" customWidth="1"/>
    <col min="3560" max="3560" width="6.28125" style="27" customWidth="1"/>
    <col min="3561" max="3561" width="12.57421875" style="27" customWidth="1"/>
    <col min="3562" max="3562" width="8.7109375" style="27" customWidth="1"/>
    <col min="3563" max="3563" width="11.7109375" style="27" customWidth="1"/>
    <col min="3564" max="3564" width="9.140625" style="27" customWidth="1"/>
    <col min="3565" max="3565" width="2.57421875" style="27" customWidth="1"/>
    <col min="3566" max="3566" width="9.140625" style="27" customWidth="1"/>
    <col min="3567" max="3567" width="2.7109375" style="27" customWidth="1"/>
    <col min="3568" max="3584" width="9.140625" style="27" customWidth="1"/>
    <col min="3585" max="3585" width="6.28125" style="27" customWidth="1"/>
    <col min="3586" max="3586" width="59.28125" style="27" customWidth="1"/>
    <col min="3587" max="3587" width="9.8515625" style="27" customWidth="1"/>
    <col min="3588" max="3588" width="4.7109375" style="27" customWidth="1"/>
    <col min="3589" max="3589" width="59.57421875" style="27" customWidth="1"/>
    <col min="3590" max="3592" width="9.140625" style="27" customWidth="1"/>
    <col min="3593" max="3593" width="2.8515625" style="27" customWidth="1"/>
    <col min="3594" max="3594" width="48.00390625" style="27" customWidth="1"/>
    <col min="3595" max="3815" width="9.140625" style="27" customWidth="1"/>
    <col min="3816" max="3816" width="6.28125" style="27" customWidth="1"/>
    <col min="3817" max="3817" width="12.57421875" style="27" customWidth="1"/>
    <col min="3818" max="3818" width="8.7109375" style="27" customWidth="1"/>
    <col min="3819" max="3819" width="11.7109375" style="27" customWidth="1"/>
    <col min="3820" max="3820" width="9.140625" style="27" customWidth="1"/>
    <col min="3821" max="3821" width="2.57421875" style="27" customWidth="1"/>
    <col min="3822" max="3822" width="9.140625" style="27" customWidth="1"/>
    <col min="3823" max="3823" width="2.7109375" style="27" customWidth="1"/>
    <col min="3824" max="3840" width="9.140625" style="27" customWidth="1"/>
    <col min="3841" max="3841" width="6.28125" style="27" customWidth="1"/>
    <col min="3842" max="3842" width="59.28125" style="27" customWidth="1"/>
    <col min="3843" max="3843" width="9.8515625" style="27" customWidth="1"/>
    <col min="3844" max="3844" width="4.7109375" style="27" customWidth="1"/>
    <col min="3845" max="3845" width="59.57421875" style="27" customWidth="1"/>
    <col min="3846" max="3848" width="9.140625" style="27" customWidth="1"/>
    <col min="3849" max="3849" width="2.8515625" style="27" customWidth="1"/>
    <col min="3850" max="3850" width="48.00390625" style="27" customWidth="1"/>
    <col min="3851" max="4071" width="9.140625" style="27" customWidth="1"/>
    <col min="4072" max="4072" width="6.28125" style="27" customWidth="1"/>
    <col min="4073" max="4073" width="12.57421875" style="27" customWidth="1"/>
    <col min="4074" max="4074" width="8.7109375" style="27" customWidth="1"/>
    <col min="4075" max="4075" width="11.7109375" style="27" customWidth="1"/>
    <col min="4076" max="4076" width="9.140625" style="27" customWidth="1"/>
    <col min="4077" max="4077" width="2.57421875" style="27" customWidth="1"/>
    <col min="4078" max="4078" width="9.140625" style="27" customWidth="1"/>
    <col min="4079" max="4079" width="2.7109375" style="27" customWidth="1"/>
    <col min="4080" max="4096" width="9.140625" style="27" customWidth="1"/>
    <col min="4097" max="4097" width="6.28125" style="27" customWidth="1"/>
    <col min="4098" max="4098" width="59.28125" style="27" customWidth="1"/>
    <col min="4099" max="4099" width="9.8515625" style="27" customWidth="1"/>
    <col min="4100" max="4100" width="4.7109375" style="27" customWidth="1"/>
    <col min="4101" max="4101" width="59.57421875" style="27" customWidth="1"/>
    <col min="4102" max="4104" width="9.140625" style="27" customWidth="1"/>
    <col min="4105" max="4105" width="2.8515625" style="27" customWidth="1"/>
    <col min="4106" max="4106" width="48.00390625" style="27" customWidth="1"/>
    <col min="4107" max="4327" width="9.140625" style="27" customWidth="1"/>
    <col min="4328" max="4328" width="6.28125" style="27" customWidth="1"/>
    <col min="4329" max="4329" width="12.57421875" style="27" customWidth="1"/>
    <col min="4330" max="4330" width="8.7109375" style="27" customWidth="1"/>
    <col min="4331" max="4331" width="11.7109375" style="27" customWidth="1"/>
    <col min="4332" max="4332" width="9.140625" style="27" customWidth="1"/>
    <col min="4333" max="4333" width="2.57421875" style="27" customWidth="1"/>
    <col min="4334" max="4334" width="9.140625" style="27" customWidth="1"/>
    <col min="4335" max="4335" width="2.7109375" style="27" customWidth="1"/>
    <col min="4336" max="4352" width="9.140625" style="27" customWidth="1"/>
    <col min="4353" max="4353" width="6.28125" style="27" customWidth="1"/>
    <col min="4354" max="4354" width="59.28125" style="27" customWidth="1"/>
    <col min="4355" max="4355" width="9.8515625" style="27" customWidth="1"/>
    <col min="4356" max="4356" width="4.7109375" style="27" customWidth="1"/>
    <col min="4357" max="4357" width="59.57421875" style="27" customWidth="1"/>
    <col min="4358" max="4360" width="9.140625" style="27" customWidth="1"/>
    <col min="4361" max="4361" width="2.8515625" style="27" customWidth="1"/>
    <col min="4362" max="4362" width="48.00390625" style="27" customWidth="1"/>
    <col min="4363" max="4583" width="9.140625" style="27" customWidth="1"/>
    <col min="4584" max="4584" width="6.28125" style="27" customWidth="1"/>
    <col min="4585" max="4585" width="12.57421875" style="27" customWidth="1"/>
    <col min="4586" max="4586" width="8.7109375" style="27" customWidth="1"/>
    <col min="4587" max="4587" width="11.7109375" style="27" customWidth="1"/>
    <col min="4588" max="4588" width="9.140625" style="27" customWidth="1"/>
    <col min="4589" max="4589" width="2.57421875" style="27" customWidth="1"/>
    <col min="4590" max="4590" width="9.140625" style="27" customWidth="1"/>
    <col min="4591" max="4591" width="2.7109375" style="27" customWidth="1"/>
    <col min="4592" max="4608" width="9.140625" style="27" customWidth="1"/>
    <col min="4609" max="4609" width="6.28125" style="27" customWidth="1"/>
    <col min="4610" max="4610" width="59.28125" style="27" customWidth="1"/>
    <col min="4611" max="4611" width="9.8515625" style="27" customWidth="1"/>
    <col min="4612" max="4612" width="4.7109375" style="27" customWidth="1"/>
    <col min="4613" max="4613" width="59.57421875" style="27" customWidth="1"/>
    <col min="4614" max="4616" width="9.140625" style="27" customWidth="1"/>
    <col min="4617" max="4617" width="2.8515625" style="27" customWidth="1"/>
    <col min="4618" max="4618" width="48.00390625" style="27" customWidth="1"/>
    <col min="4619" max="4839" width="9.140625" style="27" customWidth="1"/>
    <col min="4840" max="4840" width="6.28125" style="27" customWidth="1"/>
    <col min="4841" max="4841" width="12.57421875" style="27" customWidth="1"/>
    <col min="4842" max="4842" width="8.7109375" style="27" customWidth="1"/>
    <col min="4843" max="4843" width="11.7109375" style="27" customWidth="1"/>
    <col min="4844" max="4844" width="9.140625" style="27" customWidth="1"/>
    <col min="4845" max="4845" width="2.57421875" style="27" customWidth="1"/>
    <col min="4846" max="4846" width="9.140625" style="27" customWidth="1"/>
    <col min="4847" max="4847" width="2.7109375" style="27" customWidth="1"/>
    <col min="4848" max="4864" width="9.140625" style="27" customWidth="1"/>
    <col min="4865" max="4865" width="6.28125" style="27" customWidth="1"/>
    <col min="4866" max="4866" width="59.28125" style="27" customWidth="1"/>
    <col min="4867" max="4867" width="9.8515625" style="27" customWidth="1"/>
    <col min="4868" max="4868" width="4.7109375" style="27" customWidth="1"/>
    <col min="4869" max="4869" width="59.57421875" style="27" customWidth="1"/>
    <col min="4870" max="4872" width="9.140625" style="27" customWidth="1"/>
    <col min="4873" max="4873" width="2.8515625" style="27" customWidth="1"/>
    <col min="4874" max="4874" width="48.00390625" style="27" customWidth="1"/>
    <col min="4875" max="5095" width="9.140625" style="27" customWidth="1"/>
    <col min="5096" max="5096" width="6.28125" style="27" customWidth="1"/>
    <col min="5097" max="5097" width="12.57421875" style="27" customWidth="1"/>
    <col min="5098" max="5098" width="8.7109375" style="27" customWidth="1"/>
    <col min="5099" max="5099" width="11.7109375" style="27" customWidth="1"/>
    <col min="5100" max="5100" width="9.140625" style="27" customWidth="1"/>
    <col min="5101" max="5101" width="2.57421875" style="27" customWidth="1"/>
    <col min="5102" max="5102" width="9.140625" style="27" customWidth="1"/>
    <col min="5103" max="5103" width="2.7109375" style="27" customWidth="1"/>
    <col min="5104" max="5120" width="9.140625" style="27" customWidth="1"/>
    <col min="5121" max="5121" width="6.28125" style="27" customWidth="1"/>
    <col min="5122" max="5122" width="59.28125" style="27" customWidth="1"/>
    <col min="5123" max="5123" width="9.8515625" style="27" customWidth="1"/>
    <col min="5124" max="5124" width="4.7109375" style="27" customWidth="1"/>
    <col min="5125" max="5125" width="59.57421875" style="27" customWidth="1"/>
    <col min="5126" max="5128" width="9.140625" style="27" customWidth="1"/>
    <col min="5129" max="5129" width="2.8515625" style="27" customWidth="1"/>
    <col min="5130" max="5130" width="48.00390625" style="27" customWidth="1"/>
    <col min="5131" max="5351" width="9.140625" style="27" customWidth="1"/>
    <col min="5352" max="5352" width="6.28125" style="27" customWidth="1"/>
    <col min="5353" max="5353" width="12.57421875" style="27" customWidth="1"/>
    <col min="5354" max="5354" width="8.7109375" style="27" customWidth="1"/>
    <col min="5355" max="5355" width="11.7109375" style="27" customWidth="1"/>
    <col min="5356" max="5356" width="9.140625" style="27" customWidth="1"/>
    <col min="5357" max="5357" width="2.57421875" style="27" customWidth="1"/>
    <col min="5358" max="5358" width="9.140625" style="27" customWidth="1"/>
    <col min="5359" max="5359" width="2.7109375" style="27" customWidth="1"/>
    <col min="5360" max="5376" width="9.140625" style="27" customWidth="1"/>
    <col min="5377" max="5377" width="6.28125" style="27" customWidth="1"/>
    <col min="5378" max="5378" width="59.28125" style="27" customWidth="1"/>
    <col min="5379" max="5379" width="9.8515625" style="27" customWidth="1"/>
    <col min="5380" max="5380" width="4.7109375" style="27" customWidth="1"/>
    <col min="5381" max="5381" width="59.57421875" style="27" customWidth="1"/>
    <col min="5382" max="5384" width="9.140625" style="27" customWidth="1"/>
    <col min="5385" max="5385" width="2.8515625" style="27" customWidth="1"/>
    <col min="5386" max="5386" width="48.00390625" style="27" customWidth="1"/>
    <col min="5387" max="5607" width="9.140625" style="27" customWidth="1"/>
    <col min="5608" max="5608" width="6.28125" style="27" customWidth="1"/>
    <col min="5609" max="5609" width="12.57421875" style="27" customWidth="1"/>
    <col min="5610" max="5610" width="8.7109375" style="27" customWidth="1"/>
    <col min="5611" max="5611" width="11.7109375" style="27" customWidth="1"/>
    <col min="5612" max="5612" width="9.140625" style="27" customWidth="1"/>
    <col min="5613" max="5613" width="2.57421875" style="27" customWidth="1"/>
    <col min="5614" max="5614" width="9.140625" style="27" customWidth="1"/>
    <col min="5615" max="5615" width="2.7109375" style="27" customWidth="1"/>
    <col min="5616" max="5632" width="9.140625" style="27" customWidth="1"/>
    <col min="5633" max="5633" width="6.28125" style="27" customWidth="1"/>
    <col min="5634" max="5634" width="59.28125" style="27" customWidth="1"/>
    <col min="5635" max="5635" width="9.8515625" style="27" customWidth="1"/>
    <col min="5636" max="5636" width="4.7109375" style="27" customWidth="1"/>
    <col min="5637" max="5637" width="59.57421875" style="27" customWidth="1"/>
    <col min="5638" max="5640" width="9.140625" style="27" customWidth="1"/>
    <col min="5641" max="5641" width="2.8515625" style="27" customWidth="1"/>
    <col min="5642" max="5642" width="48.00390625" style="27" customWidth="1"/>
    <col min="5643" max="5863" width="9.140625" style="27" customWidth="1"/>
    <col min="5864" max="5864" width="6.28125" style="27" customWidth="1"/>
    <col min="5865" max="5865" width="12.57421875" style="27" customWidth="1"/>
    <col min="5866" max="5866" width="8.7109375" style="27" customWidth="1"/>
    <col min="5867" max="5867" width="11.7109375" style="27" customWidth="1"/>
    <col min="5868" max="5868" width="9.140625" style="27" customWidth="1"/>
    <col min="5869" max="5869" width="2.57421875" style="27" customWidth="1"/>
    <col min="5870" max="5870" width="9.140625" style="27" customWidth="1"/>
    <col min="5871" max="5871" width="2.7109375" style="27" customWidth="1"/>
    <col min="5872" max="5888" width="9.140625" style="27" customWidth="1"/>
    <col min="5889" max="5889" width="6.28125" style="27" customWidth="1"/>
    <col min="5890" max="5890" width="59.28125" style="27" customWidth="1"/>
    <col min="5891" max="5891" width="9.8515625" style="27" customWidth="1"/>
    <col min="5892" max="5892" width="4.7109375" style="27" customWidth="1"/>
    <col min="5893" max="5893" width="59.57421875" style="27" customWidth="1"/>
    <col min="5894" max="5896" width="9.140625" style="27" customWidth="1"/>
    <col min="5897" max="5897" width="2.8515625" style="27" customWidth="1"/>
    <col min="5898" max="5898" width="48.00390625" style="27" customWidth="1"/>
    <col min="5899" max="6119" width="9.140625" style="27" customWidth="1"/>
    <col min="6120" max="6120" width="6.28125" style="27" customWidth="1"/>
    <col min="6121" max="6121" width="12.57421875" style="27" customWidth="1"/>
    <col min="6122" max="6122" width="8.7109375" style="27" customWidth="1"/>
    <col min="6123" max="6123" width="11.7109375" style="27" customWidth="1"/>
    <col min="6124" max="6124" width="9.140625" style="27" customWidth="1"/>
    <col min="6125" max="6125" width="2.57421875" style="27" customWidth="1"/>
    <col min="6126" max="6126" width="9.140625" style="27" customWidth="1"/>
    <col min="6127" max="6127" width="2.7109375" style="27" customWidth="1"/>
    <col min="6128" max="6144" width="9.140625" style="27" customWidth="1"/>
    <col min="6145" max="6145" width="6.28125" style="27" customWidth="1"/>
    <col min="6146" max="6146" width="59.28125" style="27" customWidth="1"/>
    <col min="6147" max="6147" width="9.8515625" style="27" customWidth="1"/>
    <col min="6148" max="6148" width="4.7109375" style="27" customWidth="1"/>
    <col min="6149" max="6149" width="59.57421875" style="27" customWidth="1"/>
    <col min="6150" max="6152" width="9.140625" style="27" customWidth="1"/>
    <col min="6153" max="6153" width="2.8515625" style="27" customWidth="1"/>
    <col min="6154" max="6154" width="48.00390625" style="27" customWidth="1"/>
    <col min="6155" max="6375" width="9.140625" style="27" customWidth="1"/>
    <col min="6376" max="6376" width="6.28125" style="27" customWidth="1"/>
    <col min="6377" max="6377" width="12.57421875" style="27" customWidth="1"/>
    <col min="6378" max="6378" width="8.7109375" style="27" customWidth="1"/>
    <col min="6379" max="6379" width="11.7109375" style="27" customWidth="1"/>
    <col min="6380" max="6380" width="9.140625" style="27" customWidth="1"/>
    <col min="6381" max="6381" width="2.57421875" style="27" customWidth="1"/>
    <col min="6382" max="6382" width="9.140625" style="27" customWidth="1"/>
    <col min="6383" max="6383" width="2.7109375" style="27" customWidth="1"/>
    <col min="6384" max="6400" width="9.140625" style="27" customWidth="1"/>
    <col min="6401" max="6401" width="6.28125" style="27" customWidth="1"/>
    <col min="6402" max="6402" width="59.28125" style="27" customWidth="1"/>
    <col min="6403" max="6403" width="9.8515625" style="27" customWidth="1"/>
    <col min="6404" max="6404" width="4.7109375" style="27" customWidth="1"/>
    <col min="6405" max="6405" width="59.57421875" style="27" customWidth="1"/>
    <col min="6406" max="6408" width="9.140625" style="27" customWidth="1"/>
    <col min="6409" max="6409" width="2.8515625" style="27" customWidth="1"/>
    <col min="6410" max="6410" width="48.00390625" style="27" customWidth="1"/>
    <col min="6411" max="6631" width="9.140625" style="27" customWidth="1"/>
    <col min="6632" max="6632" width="6.28125" style="27" customWidth="1"/>
    <col min="6633" max="6633" width="12.57421875" style="27" customWidth="1"/>
    <col min="6634" max="6634" width="8.7109375" style="27" customWidth="1"/>
    <col min="6635" max="6635" width="11.7109375" style="27" customWidth="1"/>
    <col min="6636" max="6636" width="9.140625" style="27" customWidth="1"/>
    <col min="6637" max="6637" width="2.57421875" style="27" customWidth="1"/>
    <col min="6638" max="6638" width="9.140625" style="27" customWidth="1"/>
    <col min="6639" max="6639" width="2.7109375" style="27" customWidth="1"/>
    <col min="6640" max="6656" width="9.140625" style="27" customWidth="1"/>
    <col min="6657" max="6657" width="6.28125" style="27" customWidth="1"/>
    <col min="6658" max="6658" width="59.28125" style="27" customWidth="1"/>
    <col min="6659" max="6659" width="9.8515625" style="27" customWidth="1"/>
    <col min="6660" max="6660" width="4.7109375" style="27" customWidth="1"/>
    <col min="6661" max="6661" width="59.57421875" style="27" customWidth="1"/>
    <col min="6662" max="6664" width="9.140625" style="27" customWidth="1"/>
    <col min="6665" max="6665" width="2.8515625" style="27" customWidth="1"/>
    <col min="6666" max="6666" width="48.00390625" style="27" customWidth="1"/>
    <col min="6667" max="6887" width="9.140625" style="27" customWidth="1"/>
    <col min="6888" max="6888" width="6.28125" style="27" customWidth="1"/>
    <col min="6889" max="6889" width="12.57421875" style="27" customWidth="1"/>
    <col min="6890" max="6890" width="8.7109375" style="27" customWidth="1"/>
    <col min="6891" max="6891" width="11.7109375" style="27" customWidth="1"/>
    <col min="6892" max="6892" width="9.140625" style="27" customWidth="1"/>
    <col min="6893" max="6893" width="2.57421875" style="27" customWidth="1"/>
    <col min="6894" max="6894" width="9.140625" style="27" customWidth="1"/>
    <col min="6895" max="6895" width="2.7109375" style="27" customWidth="1"/>
    <col min="6896" max="6912" width="9.140625" style="27" customWidth="1"/>
    <col min="6913" max="6913" width="6.28125" style="27" customWidth="1"/>
    <col min="6914" max="6914" width="59.28125" style="27" customWidth="1"/>
    <col min="6915" max="6915" width="9.8515625" style="27" customWidth="1"/>
    <col min="6916" max="6916" width="4.7109375" style="27" customWidth="1"/>
    <col min="6917" max="6917" width="59.57421875" style="27" customWidth="1"/>
    <col min="6918" max="6920" width="9.140625" style="27" customWidth="1"/>
    <col min="6921" max="6921" width="2.8515625" style="27" customWidth="1"/>
    <col min="6922" max="6922" width="48.00390625" style="27" customWidth="1"/>
    <col min="6923" max="7143" width="9.140625" style="27" customWidth="1"/>
    <col min="7144" max="7144" width="6.28125" style="27" customWidth="1"/>
    <col min="7145" max="7145" width="12.57421875" style="27" customWidth="1"/>
    <col min="7146" max="7146" width="8.7109375" style="27" customWidth="1"/>
    <col min="7147" max="7147" width="11.7109375" style="27" customWidth="1"/>
    <col min="7148" max="7148" width="9.140625" style="27" customWidth="1"/>
    <col min="7149" max="7149" width="2.57421875" style="27" customWidth="1"/>
    <col min="7150" max="7150" width="9.140625" style="27" customWidth="1"/>
    <col min="7151" max="7151" width="2.7109375" style="27" customWidth="1"/>
    <col min="7152" max="7168" width="9.140625" style="27" customWidth="1"/>
    <col min="7169" max="7169" width="6.28125" style="27" customWidth="1"/>
    <col min="7170" max="7170" width="59.28125" style="27" customWidth="1"/>
    <col min="7171" max="7171" width="9.8515625" style="27" customWidth="1"/>
    <col min="7172" max="7172" width="4.7109375" style="27" customWidth="1"/>
    <col min="7173" max="7173" width="59.57421875" style="27" customWidth="1"/>
    <col min="7174" max="7176" width="9.140625" style="27" customWidth="1"/>
    <col min="7177" max="7177" width="2.8515625" style="27" customWidth="1"/>
    <col min="7178" max="7178" width="48.00390625" style="27" customWidth="1"/>
    <col min="7179" max="7399" width="9.140625" style="27" customWidth="1"/>
    <col min="7400" max="7400" width="6.28125" style="27" customWidth="1"/>
    <col min="7401" max="7401" width="12.57421875" style="27" customWidth="1"/>
    <col min="7402" max="7402" width="8.7109375" style="27" customWidth="1"/>
    <col min="7403" max="7403" width="11.7109375" style="27" customWidth="1"/>
    <col min="7404" max="7404" width="9.140625" style="27" customWidth="1"/>
    <col min="7405" max="7405" width="2.57421875" style="27" customWidth="1"/>
    <col min="7406" max="7406" width="9.140625" style="27" customWidth="1"/>
    <col min="7407" max="7407" width="2.7109375" style="27" customWidth="1"/>
    <col min="7408" max="7424" width="9.140625" style="27" customWidth="1"/>
    <col min="7425" max="7425" width="6.28125" style="27" customWidth="1"/>
    <col min="7426" max="7426" width="59.28125" style="27" customWidth="1"/>
    <col min="7427" max="7427" width="9.8515625" style="27" customWidth="1"/>
    <col min="7428" max="7428" width="4.7109375" style="27" customWidth="1"/>
    <col min="7429" max="7429" width="59.57421875" style="27" customWidth="1"/>
    <col min="7430" max="7432" width="9.140625" style="27" customWidth="1"/>
    <col min="7433" max="7433" width="2.8515625" style="27" customWidth="1"/>
    <col min="7434" max="7434" width="48.00390625" style="27" customWidth="1"/>
    <col min="7435" max="7655" width="9.140625" style="27" customWidth="1"/>
    <col min="7656" max="7656" width="6.28125" style="27" customWidth="1"/>
    <col min="7657" max="7657" width="12.57421875" style="27" customWidth="1"/>
    <col min="7658" max="7658" width="8.7109375" style="27" customWidth="1"/>
    <col min="7659" max="7659" width="11.7109375" style="27" customWidth="1"/>
    <col min="7660" max="7660" width="9.140625" style="27" customWidth="1"/>
    <col min="7661" max="7661" width="2.57421875" style="27" customWidth="1"/>
    <col min="7662" max="7662" width="9.140625" style="27" customWidth="1"/>
    <col min="7663" max="7663" width="2.7109375" style="27" customWidth="1"/>
    <col min="7664" max="7680" width="9.140625" style="27" customWidth="1"/>
    <col min="7681" max="7681" width="6.28125" style="27" customWidth="1"/>
    <col min="7682" max="7682" width="59.28125" style="27" customWidth="1"/>
    <col min="7683" max="7683" width="9.8515625" style="27" customWidth="1"/>
    <col min="7684" max="7684" width="4.7109375" style="27" customWidth="1"/>
    <col min="7685" max="7685" width="59.57421875" style="27" customWidth="1"/>
    <col min="7686" max="7688" width="9.140625" style="27" customWidth="1"/>
    <col min="7689" max="7689" width="2.8515625" style="27" customWidth="1"/>
    <col min="7690" max="7690" width="48.00390625" style="27" customWidth="1"/>
    <col min="7691" max="7911" width="9.140625" style="27" customWidth="1"/>
    <col min="7912" max="7912" width="6.28125" style="27" customWidth="1"/>
    <col min="7913" max="7913" width="12.57421875" style="27" customWidth="1"/>
    <col min="7914" max="7914" width="8.7109375" style="27" customWidth="1"/>
    <col min="7915" max="7915" width="11.7109375" style="27" customWidth="1"/>
    <col min="7916" max="7916" width="9.140625" style="27" customWidth="1"/>
    <col min="7917" max="7917" width="2.57421875" style="27" customWidth="1"/>
    <col min="7918" max="7918" width="9.140625" style="27" customWidth="1"/>
    <col min="7919" max="7919" width="2.7109375" style="27" customWidth="1"/>
    <col min="7920" max="7936" width="9.140625" style="27" customWidth="1"/>
    <col min="7937" max="7937" width="6.28125" style="27" customWidth="1"/>
    <col min="7938" max="7938" width="59.28125" style="27" customWidth="1"/>
    <col min="7939" max="7939" width="9.8515625" style="27" customWidth="1"/>
    <col min="7940" max="7940" width="4.7109375" style="27" customWidth="1"/>
    <col min="7941" max="7941" width="59.57421875" style="27" customWidth="1"/>
    <col min="7942" max="7944" width="9.140625" style="27" customWidth="1"/>
    <col min="7945" max="7945" width="2.8515625" style="27" customWidth="1"/>
    <col min="7946" max="7946" width="48.00390625" style="27" customWidth="1"/>
    <col min="7947" max="8167" width="9.140625" style="27" customWidth="1"/>
    <col min="8168" max="8168" width="6.28125" style="27" customWidth="1"/>
    <col min="8169" max="8169" width="12.57421875" style="27" customWidth="1"/>
    <col min="8170" max="8170" width="8.7109375" style="27" customWidth="1"/>
    <col min="8171" max="8171" width="11.7109375" style="27" customWidth="1"/>
    <col min="8172" max="8172" width="9.140625" style="27" customWidth="1"/>
    <col min="8173" max="8173" width="2.57421875" style="27" customWidth="1"/>
    <col min="8174" max="8174" width="9.140625" style="27" customWidth="1"/>
    <col min="8175" max="8175" width="2.7109375" style="27" customWidth="1"/>
    <col min="8176" max="8192" width="9.140625" style="27" customWidth="1"/>
    <col min="8193" max="8193" width="6.28125" style="27" customWidth="1"/>
    <col min="8194" max="8194" width="59.28125" style="27" customWidth="1"/>
    <col min="8195" max="8195" width="9.8515625" style="27" customWidth="1"/>
    <col min="8196" max="8196" width="4.7109375" style="27" customWidth="1"/>
    <col min="8197" max="8197" width="59.57421875" style="27" customWidth="1"/>
    <col min="8198" max="8200" width="9.140625" style="27" customWidth="1"/>
    <col min="8201" max="8201" width="2.8515625" style="27" customWidth="1"/>
    <col min="8202" max="8202" width="48.00390625" style="27" customWidth="1"/>
    <col min="8203" max="8423" width="9.140625" style="27" customWidth="1"/>
    <col min="8424" max="8424" width="6.28125" style="27" customWidth="1"/>
    <col min="8425" max="8425" width="12.57421875" style="27" customWidth="1"/>
    <col min="8426" max="8426" width="8.7109375" style="27" customWidth="1"/>
    <col min="8427" max="8427" width="11.7109375" style="27" customWidth="1"/>
    <col min="8428" max="8428" width="9.140625" style="27" customWidth="1"/>
    <col min="8429" max="8429" width="2.57421875" style="27" customWidth="1"/>
    <col min="8430" max="8430" width="9.140625" style="27" customWidth="1"/>
    <col min="8431" max="8431" width="2.7109375" style="27" customWidth="1"/>
    <col min="8432" max="8448" width="9.140625" style="27" customWidth="1"/>
    <col min="8449" max="8449" width="6.28125" style="27" customWidth="1"/>
    <col min="8450" max="8450" width="59.28125" style="27" customWidth="1"/>
    <col min="8451" max="8451" width="9.8515625" style="27" customWidth="1"/>
    <col min="8452" max="8452" width="4.7109375" style="27" customWidth="1"/>
    <col min="8453" max="8453" width="59.57421875" style="27" customWidth="1"/>
    <col min="8454" max="8456" width="9.140625" style="27" customWidth="1"/>
    <col min="8457" max="8457" width="2.8515625" style="27" customWidth="1"/>
    <col min="8458" max="8458" width="48.00390625" style="27" customWidth="1"/>
    <col min="8459" max="8679" width="9.140625" style="27" customWidth="1"/>
    <col min="8680" max="8680" width="6.28125" style="27" customWidth="1"/>
    <col min="8681" max="8681" width="12.57421875" style="27" customWidth="1"/>
    <col min="8682" max="8682" width="8.7109375" style="27" customWidth="1"/>
    <col min="8683" max="8683" width="11.7109375" style="27" customWidth="1"/>
    <col min="8684" max="8684" width="9.140625" style="27" customWidth="1"/>
    <col min="8685" max="8685" width="2.57421875" style="27" customWidth="1"/>
    <col min="8686" max="8686" width="9.140625" style="27" customWidth="1"/>
    <col min="8687" max="8687" width="2.7109375" style="27" customWidth="1"/>
    <col min="8688" max="8704" width="9.140625" style="27" customWidth="1"/>
    <col min="8705" max="8705" width="6.28125" style="27" customWidth="1"/>
    <col min="8706" max="8706" width="59.28125" style="27" customWidth="1"/>
    <col min="8707" max="8707" width="9.8515625" style="27" customWidth="1"/>
    <col min="8708" max="8708" width="4.7109375" style="27" customWidth="1"/>
    <col min="8709" max="8709" width="59.57421875" style="27" customWidth="1"/>
    <col min="8710" max="8712" width="9.140625" style="27" customWidth="1"/>
    <col min="8713" max="8713" width="2.8515625" style="27" customWidth="1"/>
    <col min="8714" max="8714" width="48.00390625" style="27" customWidth="1"/>
    <col min="8715" max="8935" width="9.140625" style="27" customWidth="1"/>
    <col min="8936" max="8936" width="6.28125" style="27" customWidth="1"/>
    <col min="8937" max="8937" width="12.57421875" style="27" customWidth="1"/>
    <col min="8938" max="8938" width="8.7109375" style="27" customWidth="1"/>
    <col min="8939" max="8939" width="11.7109375" style="27" customWidth="1"/>
    <col min="8940" max="8940" width="9.140625" style="27" customWidth="1"/>
    <col min="8941" max="8941" width="2.57421875" style="27" customWidth="1"/>
    <col min="8942" max="8942" width="9.140625" style="27" customWidth="1"/>
    <col min="8943" max="8943" width="2.7109375" style="27" customWidth="1"/>
    <col min="8944" max="8960" width="9.140625" style="27" customWidth="1"/>
    <col min="8961" max="8961" width="6.28125" style="27" customWidth="1"/>
    <col min="8962" max="8962" width="59.28125" style="27" customWidth="1"/>
    <col min="8963" max="8963" width="9.8515625" style="27" customWidth="1"/>
    <col min="8964" max="8964" width="4.7109375" style="27" customWidth="1"/>
    <col min="8965" max="8965" width="59.57421875" style="27" customWidth="1"/>
    <col min="8966" max="8968" width="9.140625" style="27" customWidth="1"/>
    <col min="8969" max="8969" width="2.8515625" style="27" customWidth="1"/>
    <col min="8970" max="8970" width="48.00390625" style="27" customWidth="1"/>
    <col min="8971" max="9191" width="9.140625" style="27" customWidth="1"/>
    <col min="9192" max="9192" width="6.28125" style="27" customWidth="1"/>
    <col min="9193" max="9193" width="12.57421875" style="27" customWidth="1"/>
    <col min="9194" max="9194" width="8.7109375" style="27" customWidth="1"/>
    <col min="9195" max="9195" width="11.7109375" style="27" customWidth="1"/>
    <col min="9196" max="9196" width="9.140625" style="27" customWidth="1"/>
    <col min="9197" max="9197" width="2.57421875" style="27" customWidth="1"/>
    <col min="9198" max="9198" width="9.140625" style="27" customWidth="1"/>
    <col min="9199" max="9199" width="2.7109375" style="27" customWidth="1"/>
    <col min="9200" max="9216" width="9.140625" style="27" customWidth="1"/>
    <col min="9217" max="9217" width="6.28125" style="27" customWidth="1"/>
    <col min="9218" max="9218" width="59.28125" style="27" customWidth="1"/>
    <col min="9219" max="9219" width="9.8515625" style="27" customWidth="1"/>
    <col min="9220" max="9220" width="4.7109375" style="27" customWidth="1"/>
    <col min="9221" max="9221" width="59.57421875" style="27" customWidth="1"/>
    <col min="9222" max="9224" width="9.140625" style="27" customWidth="1"/>
    <col min="9225" max="9225" width="2.8515625" style="27" customWidth="1"/>
    <col min="9226" max="9226" width="48.00390625" style="27" customWidth="1"/>
    <col min="9227" max="9447" width="9.140625" style="27" customWidth="1"/>
    <col min="9448" max="9448" width="6.28125" style="27" customWidth="1"/>
    <col min="9449" max="9449" width="12.57421875" style="27" customWidth="1"/>
    <col min="9450" max="9450" width="8.7109375" style="27" customWidth="1"/>
    <col min="9451" max="9451" width="11.7109375" style="27" customWidth="1"/>
    <col min="9452" max="9452" width="9.140625" style="27" customWidth="1"/>
    <col min="9453" max="9453" width="2.57421875" style="27" customWidth="1"/>
    <col min="9454" max="9454" width="9.140625" style="27" customWidth="1"/>
    <col min="9455" max="9455" width="2.7109375" style="27" customWidth="1"/>
    <col min="9456" max="9472" width="9.140625" style="27" customWidth="1"/>
    <col min="9473" max="9473" width="6.28125" style="27" customWidth="1"/>
    <col min="9474" max="9474" width="59.28125" style="27" customWidth="1"/>
    <col min="9475" max="9475" width="9.8515625" style="27" customWidth="1"/>
    <col min="9476" max="9476" width="4.7109375" style="27" customWidth="1"/>
    <col min="9477" max="9477" width="59.57421875" style="27" customWidth="1"/>
    <col min="9478" max="9480" width="9.140625" style="27" customWidth="1"/>
    <col min="9481" max="9481" width="2.8515625" style="27" customWidth="1"/>
    <col min="9482" max="9482" width="48.00390625" style="27" customWidth="1"/>
    <col min="9483" max="9703" width="9.140625" style="27" customWidth="1"/>
    <col min="9704" max="9704" width="6.28125" style="27" customWidth="1"/>
    <col min="9705" max="9705" width="12.57421875" style="27" customWidth="1"/>
    <col min="9706" max="9706" width="8.7109375" style="27" customWidth="1"/>
    <col min="9707" max="9707" width="11.7109375" style="27" customWidth="1"/>
    <col min="9708" max="9708" width="9.140625" style="27" customWidth="1"/>
    <col min="9709" max="9709" width="2.57421875" style="27" customWidth="1"/>
    <col min="9710" max="9710" width="9.140625" style="27" customWidth="1"/>
    <col min="9711" max="9711" width="2.7109375" style="27" customWidth="1"/>
    <col min="9712" max="9728" width="9.140625" style="27" customWidth="1"/>
    <col min="9729" max="9729" width="6.28125" style="27" customWidth="1"/>
    <col min="9730" max="9730" width="59.28125" style="27" customWidth="1"/>
    <col min="9731" max="9731" width="9.8515625" style="27" customWidth="1"/>
    <col min="9732" max="9732" width="4.7109375" style="27" customWidth="1"/>
    <col min="9733" max="9733" width="59.57421875" style="27" customWidth="1"/>
    <col min="9734" max="9736" width="9.140625" style="27" customWidth="1"/>
    <col min="9737" max="9737" width="2.8515625" style="27" customWidth="1"/>
    <col min="9738" max="9738" width="48.00390625" style="27" customWidth="1"/>
    <col min="9739" max="9959" width="9.140625" style="27" customWidth="1"/>
    <col min="9960" max="9960" width="6.28125" style="27" customWidth="1"/>
    <col min="9961" max="9961" width="12.57421875" style="27" customWidth="1"/>
    <col min="9962" max="9962" width="8.7109375" style="27" customWidth="1"/>
    <col min="9963" max="9963" width="11.7109375" style="27" customWidth="1"/>
    <col min="9964" max="9964" width="9.140625" style="27" customWidth="1"/>
    <col min="9965" max="9965" width="2.57421875" style="27" customWidth="1"/>
    <col min="9966" max="9966" width="9.140625" style="27" customWidth="1"/>
    <col min="9967" max="9967" width="2.7109375" style="27" customWidth="1"/>
    <col min="9968" max="9984" width="9.140625" style="27" customWidth="1"/>
    <col min="9985" max="9985" width="6.28125" style="27" customWidth="1"/>
    <col min="9986" max="9986" width="59.28125" style="27" customWidth="1"/>
    <col min="9987" max="9987" width="9.8515625" style="27" customWidth="1"/>
    <col min="9988" max="9988" width="4.7109375" style="27" customWidth="1"/>
    <col min="9989" max="9989" width="59.57421875" style="27" customWidth="1"/>
    <col min="9990" max="9992" width="9.140625" style="27" customWidth="1"/>
    <col min="9993" max="9993" width="2.8515625" style="27" customWidth="1"/>
    <col min="9994" max="9994" width="48.00390625" style="27" customWidth="1"/>
    <col min="9995" max="10215" width="9.140625" style="27" customWidth="1"/>
    <col min="10216" max="10216" width="6.28125" style="27" customWidth="1"/>
    <col min="10217" max="10217" width="12.57421875" style="27" customWidth="1"/>
    <col min="10218" max="10218" width="8.7109375" style="27" customWidth="1"/>
    <col min="10219" max="10219" width="11.7109375" style="27" customWidth="1"/>
    <col min="10220" max="10220" width="9.140625" style="27" customWidth="1"/>
    <col min="10221" max="10221" width="2.57421875" style="27" customWidth="1"/>
    <col min="10222" max="10222" width="9.140625" style="27" customWidth="1"/>
    <col min="10223" max="10223" width="2.7109375" style="27" customWidth="1"/>
    <col min="10224" max="10240" width="9.140625" style="27" customWidth="1"/>
    <col min="10241" max="10241" width="6.28125" style="27" customWidth="1"/>
    <col min="10242" max="10242" width="59.28125" style="27" customWidth="1"/>
    <col min="10243" max="10243" width="9.8515625" style="27" customWidth="1"/>
    <col min="10244" max="10244" width="4.7109375" style="27" customWidth="1"/>
    <col min="10245" max="10245" width="59.57421875" style="27" customWidth="1"/>
    <col min="10246" max="10248" width="9.140625" style="27" customWidth="1"/>
    <col min="10249" max="10249" width="2.8515625" style="27" customWidth="1"/>
    <col min="10250" max="10250" width="48.00390625" style="27" customWidth="1"/>
    <col min="10251" max="10471" width="9.140625" style="27" customWidth="1"/>
    <col min="10472" max="10472" width="6.28125" style="27" customWidth="1"/>
    <col min="10473" max="10473" width="12.57421875" style="27" customWidth="1"/>
    <col min="10474" max="10474" width="8.7109375" style="27" customWidth="1"/>
    <col min="10475" max="10475" width="11.7109375" style="27" customWidth="1"/>
    <col min="10476" max="10476" width="9.140625" style="27" customWidth="1"/>
    <col min="10477" max="10477" width="2.57421875" style="27" customWidth="1"/>
    <col min="10478" max="10478" width="9.140625" style="27" customWidth="1"/>
    <col min="10479" max="10479" width="2.7109375" style="27" customWidth="1"/>
    <col min="10480" max="10496" width="9.140625" style="27" customWidth="1"/>
    <col min="10497" max="10497" width="6.28125" style="27" customWidth="1"/>
    <col min="10498" max="10498" width="59.28125" style="27" customWidth="1"/>
    <col min="10499" max="10499" width="9.8515625" style="27" customWidth="1"/>
    <col min="10500" max="10500" width="4.7109375" style="27" customWidth="1"/>
    <col min="10501" max="10501" width="59.57421875" style="27" customWidth="1"/>
    <col min="10502" max="10504" width="9.140625" style="27" customWidth="1"/>
    <col min="10505" max="10505" width="2.8515625" style="27" customWidth="1"/>
    <col min="10506" max="10506" width="48.00390625" style="27" customWidth="1"/>
    <col min="10507" max="10727" width="9.140625" style="27" customWidth="1"/>
    <col min="10728" max="10728" width="6.28125" style="27" customWidth="1"/>
    <col min="10729" max="10729" width="12.57421875" style="27" customWidth="1"/>
    <col min="10730" max="10730" width="8.7109375" style="27" customWidth="1"/>
    <col min="10731" max="10731" width="11.7109375" style="27" customWidth="1"/>
    <col min="10732" max="10732" width="9.140625" style="27" customWidth="1"/>
    <col min="10733" max="10733" width="2.57421875" style="27" customWidth="1"/>
    <col min="10734" max="10734" width="9.140625" style="27" customWidth="1"/>
    <col min="10735" max="10735" width="2.7109375" style="27" customWidth="1"/>
    <col min="10736" max="10752" width="9.140625" style="27" customWidth="1"/>
    <col min="10753" max="10753" width="6.28125" style="27" customWidth="1"/>
    <col min="10754" max="10754" width="59.28125" style="27" customWidth="1"/>
    <col min="10755" max="10755" width="9.8515625" style="27" customWidth="1"/>
    <col min="10756" max="10756" width="4.7109375" style="27" customWidth="1"/>
    <col min="10757" max="10757" width="59.57421875" style="27" customWidth="1"/>
    <col min="10758" max="10760" width="9.140625" style="27" customWidth="1"/>
    <col min="10761" max="10761" width="2.8515625" style="27" customWidth="1"/>
    <col min="10762" max="10762" width="48.00390625" style="27" customWidth="1"/>
    <col min="10763" max="10983" width="9.140625" style="27" customWidth="1"/>
    <col min="10984" max="10984" width="6.28125" style="27" customWidth="1"/>
    <col min="10985" max="10985" width="12.57421875" style="27" customWidth="1"/>
    <col min="10986" max="10986" width="8.7109375" style="27" customWidth="1"/>
    <col min="10987" max="10987" width="11.7109375" style="27" customWidth="1"/>
    <col min="10988" max="10988" width="9.140625" style="27" customWidth="1"/>
    <col min="10989" max="10989" width="2.57421875" style="27" customWidth="1"/>
    <col min="10990" max="10990" width="9.140625" style="27" customWidth="1"/>
    <col min="10991" max="10991" width="2.7109375" style="27" customWidth="1"/>
    <col min="10992" max="11008" width="9.140625" style="27" customWidth="1"/>
    <col min="11009" max="11009" width="6.28125" style="27" customWidth="1"/>
    <col min="11010" max="11010" width="59.28125" style="27" customWidth="1"/>
    <col min="11011" max="11011" width="9.8515625" style="27" customWidth="1"/>
    <col min="11012" max="11012" width="4.7109375" style="27" customWidth="1"/>
    <col min="11013" max="11013" width="59.57421875" style="27" customWidth="1"/>
    <col min="11014" max="11016" width="9.140625" style="27" customWidth="1"/>
    <col min="11017" max="11017" width="2.8515625" style="27" customWidth="1"/>
    <col min="11018" max="11018" width="48.00390625" style="27" customWidth="1"/>
    <col min="11019" max="11239" width="9.140625" style="27" customWidth="1"/>
    <col min="11240" max="11240" width="6.28125" style="27" customWidth="1"/>
    <col min="11241" max="11241" width="12.57421875" style="27" customWidth="1"/>
    <col min="11242" max="11242" width="8.7109375" style="27" customWidth="1"/>
    <col min="11243" max="11243" width="11.7109375" style="27" customWidth="1"/>
    <col min="11244" max="11244" width="9.140625" style="27" customWidth="1"/>
    <col min="11245" max="11245" width="2.57421875" style="27" customWidth="1"/>
    <col min="11246" max="11246" width="9.140625" style="27" customWidth="1"/>
    <col min="11247" max="11247" width="2.7109375" style="27" customWidth="1"/>
    <col min="11248" max="11264" width="9.140625" style="27" customWidth="1"/>
    <col min="11265" max="11265" width="6.28125" style="27" customWidth="1"/>
    <col min="11266" max="11266" width="59.28125" style="27" customWidth="1"/>
    <col min="11267" max="11267" width="9.8515625" style="27" customWidth="1"/>
    <col min="11268" max="11268" width="4.7109375" style="27" customWidth="1"/>
    <col min="11269" max="11269" width="59.57421875" style="27" customWidth="1"/>
    <col min="11270" max="11272" width="9.140625" style="27" customWidth="1"/>
    <col min="11273" max="11273" width="2.8515625" style="27" customWidth="1"/>
    <col min="11274" max="11274" width="48.00390625" style="27" customWidth="1"/>
    <col min="11275" max="11495" width="9.140625" style="27" customWidth="1"/>
    <col min="11496" max="11496" width="6.28125" style="27" customWidth="1"/>
    <col min="11497" max="11497" width="12.57421875" style="27" customWidth="1"/>
    <col min="11498" max="11498" width="8.7109375" style="27" customWidth="1"/>
    <col min="11499" max="11499" width="11.7109375" style="27" customWidth="1"/>
    <col min="11500" max="11500" width="9.140625" style="27" customWidth="1"/>
    <col min="11501" max="11501" width="2.57421875" style="27" customWidth="1"/>
    <col min="11502" max="11502" width="9.140625" style="27" customWidth="1"/>
    <col min="11503" max="11503" width="2.7109375" style="27" customWidth="1"/>
    <col min="11504" max="11520" width="9.140625" style="27" customWidth="1"/>
    <col min="11521" max="11521" width="6.28125" style="27" customWidth="1"/>
    <col min="11522" max="11522" width="59.28125" style="27" customWidth="1"/>
    <col min="11523" max="11523" width="9.8515625" style="27" customWidth="1"/>
    <col min="11524" max="11524" width="4.7109375" style="27" customWidth="1"/>
    <col min="11525" max="11525" width="59.57421875" style="27" customWidth="1"/>
    <col min="11526" max="11528" width="9.140625" style="27" customWidth="1"/>
    <col min="11529" max="11529" width="2.8515625" style="27" customWidth="1"/>
    <col min="11530" max="11530" width="48.00390625" style="27" customWidth="1"/>
    <col min="11531" max="11751" width="9.140625" style="27" customWidth="1"/>
    <col min="11752" max="11752" width="6.28125" style="27" customWidth="1"/>
    <col min="11753" max="11753" width="12.57421875" style="27" customWidth="1"/>
    <col min="11754" max="11754" width="8.7109375" style="27" customWidth="1"/>
    <col min="11755" max="11755" width="11.7109375" style="27" customWidth="1"/>
    <col min="11756" max="11756" width="9.140625" style="27" customWidth="1"/>
    <col min="11757" max="11757" width="2.57421875" style="27" customWidth="1"/>
    <col min="11758" max="11758" width="9.140625" style="27" customWidth="1"/>
    <col min="11759" max="11759" width="2.7109375" style="27" customWidth="1"/>
    <col min="11760" max="11776" width="9.140625" style="27" customWidth="1"/>
    <col min="11777" max="11777" width="6.28125" style="27" customWidth="1"/>
    <col min="11778" max="11778" width="59.28125" style="27" customWidth="1"/>
    <col min="11779" max="11779" width="9.8515625" style="27" customWidth="1"/>
    <col min="11780" max="11780" width="4.7109375" style="27" customWidth="1"/>
    <col min="11781" max="11781" width="59.57421875" style="27" customWidth="1"/>
    <col min="11782" max="11784" width="9.140625" style="27" customWidth="1"/>
    <col min="11785" max="11785" width="2.8515625" style="27" customWidth="1"/>
    <col min="11786" max="11786" width="48.00390625" style="27" customWidth="1"/>
    <col min="11787" max="12007" width="9.140625" style="27" customWidth="1"/>
    <col min="12008" max="12008" width="6.28125" style="27" customWidth="1"/>
    <col min="12009" max="12009" width="12.57421875" style="27" customWidth="1"/>
    <col min="12010" max="12010" width="8.7109375" style="27" customWidth="1"/>
    <col min="12011" max="12011" width="11.7109375" style="27" customWidth="1"/>
    <col min="12012" max="12012" width="9.140625" style="27" customWidth="1"/>
    <col min="12013" max="12013" width="2.57421875" style="27" customWidth="1"/>
    <col min="12014" max="12014" width="9.140625" style="27" customWidth="1"/>
    <col min="12015" max="12015" width="2.7109375" style="27" customWidth="1"/>
    <col min="12016" max="12032" width="9.140625" style="27" customWidth="1"/>
    <col min="12033" max="12033" width="6.28125" style="27" customWidth="1"/>
    <col min="12034" max="12034" width="59.28125" style="27" customWidth="1"/>
    <col min="12035" max="12035" width="9.8515625" style="27" customWidth="1"/>
    <col min="12036" max="12036" width="4.7109375" style="27" customWidth="1"/>
    <col min="12037" max="12037" width="59.57421875" style="27" customWidth="1"/>
    <col min="12038" max="12040" width="9.140625" style="27" customWidth="1"/>
    <col min="12041" max="12041" width="2.8515625" style="27" customWidth="1"/>
    <col min="12042" max="12042" width="48.00390625" style="27" customWidth="1"/>
    <col min="12043" max="12263" width="9.140625" style="27" customWidth="1"/>
    <col min="12264" max="12264" width="6.28125" style="27" customWidth="1"/>
    <col min="12265" max="12265" width="12.57421875" style="27" customWidth="1"/>
    <col min="12266" max="12266" width="8.7109375" style="27" customWidth="1"/>
    <col min="12267" max="12267" width="11.7109375" style="27" customWidth="1"/>
    <col min="12268" max="12268" width="9.140625" style="27" customWidth="1"/>
    <col min="12269" max="12269" width="2.57421875" style="27" customWidth="1"/>
    <col min="12270" max="12270" width="9.140625" style="27" customWidth="1"/>
    <col min="12271" max="12271" width="2.7109375" style="27" customWidth="1"/>
    <col min="12272" max="12288" width="9.140625" style="27" customWidth="1"/>
    <col min="12289" max="12289" width="6.28125" style="27" customWidth="1"/>
    <col min="12290" max="12290" width="59.28125" style="27" customWidth="1"/>
    <col min="12291" max="12291" width="9.8515625" style="27" customWidth="1"/>
    <col min="12292" max="12292" width="4.7109375" style="27" customWidth="1"/>
    <col min="12293" max="12293" width="59.57421875" style="27" customWidth="1"/>
    <col min="12294" max="12296" width="9.140625" style="27" customWidth="1"/>
    <col min="12297" max="12297" width="2.8515625" style="27" customWidth="1"/>
    <col min="12298" max="12298" width="48.00390625" style="27" customWidth="1"/>
    <col min="12299" max="12519" width="9.140625" style="27" customWidth="1"/>
    <col min="12520" max="12520" width="6.28125" style="27" customWidth="1"/>
    <col min="12521" max="12521" width="12.57421875" style="27" customWidth="1"/>
    <col min="12522" max="12522" width="8.7109375" style="27" customWidth="1"/>
    <col min="12523" max="12523" width="11.7109375" style="27" customWidth="1"/>
    <col min="12524" max="12524" width="9.140625" style="27" customWidth="1"/>
    <col min="12525" max="12525" width="2.57421875" style="27" customWidth="1"/>
    <col min="12526" max="12526" width="9.140625" style="27" customWidth="1"/>
    <col min="12527" max="12527" width="2.7109375" style="27" customWidth="1"/>
    <col min="12528" max="12544" width="9.140625" style="27" customWidth="1"/>
    <col min="12545" max="12545" width="6.28125" style="27" customWidth="1"/>
    <col min="12546" max="12546" width="59.28125" style="27" customWidth="1"/>
    <col min="12547" max="12547" width="9.8515625" style="27" customWidth="1"/>
    <col min="12548" max="12548" width="4.7109375" style="27" customWidth="1"/>
    <col min="12549" max="12549" width="59.57421875" style="27" customWidth="1"/>
    <col min="12550" max="12552" width="9.140625" style="27" customWidth="1"/>
    <col min="12553" max="12553" width="2.8515625" style="27" customWidth="1"/>
    <col min="12554" max="12554" width="48.00390625" style="27" customWidth="1"/>
    <col min="12555" max="12775" width="9.140625" style="27" customWidth="1"/>
    <col min="12776" max="12776" width="6.28125" style="27" customWidth="1"/>
    <col min="12777" max="12777" width="12.57421875" style="27" customWidth="1"/>
    <col min="12778" max="12778" width="8.7109375" style="27" customWidth="1"/>
    <col min="12779" max="12779" width="11.7109375" style="27" customWidth="1"/>
    <col min="12780" max="12780" width="9.140625" style="27" customWidth="1"/>
    <col min="12781" max="12781" width="2.57421875" style="27" customWidth="1"/>
    <col min="12782" max="12782" width="9.140625" style="27" customWidth="1"/>
    <col min="12783" max="12783" width="2.7109375" style="27" customWidth="1"/>
    <col min="12784" max="12800" width="9.140625" style="27" customWidth="1"/>
    <col min="12801" max="12801" width="6.28125" style="27" customWidth="1"/>
    <col min="12802" max="12802" width="59.28125" style="27" customWidth="1"/>
    <col min="12803" max="12803" width="9.8515625" style="27" customWidth="1"/>
    <col min="12804" max="12804" width="4.7109375" style="27" customWidth="1"/>
    <col min="12805" max="12805" width="59.57421875" style="27" customWidth="1"/>
    <col min="12806" max="12808" width="9.140625" style="27" customWidth="1"/>
    <col min="12809" max="12809" width="2.8515625" style="27" customWidth="1"/>
    <col min="12810" max="12810" width="48.00390625" style="27" customWidth="1"/>
    <col min="12811" max="13031" width="9.140625" style="27" customWidth="1"/>
    <col min="13032" max="13032" width="6.28125" style="27" customWidth="1"/>
    <col min="13033" max="13033" width="12.57421875" style="27" customWidth="1"/>
    <col min="13034" max="13034" width="8.7109375" style="27" customWidth="1"/>
    <col min="13035" max="13035" width="11.7109375" style="27" customWidth="1"/>
    <col min="13036" max="13036" width="9.140625" style="27" customWidth="1"/>
    <col min="13037" max="13037" width="2.57421875" style="27" customWidth="1"/>
    <col min="13038" max="13038" width="9.140625" style="27" customWidth="1"/>
    <col min="13039" max="13039" width="2.7109375" style="27" customWidth="1"/>
    <col min="13040" max="13056" width="9.140625" style="27" customWidth="1"/>
    <col min="13057" max="13057" width="6.28125" style="27" customWidth="1"/>
    <col min="13058" max="13058" width="59.28125" style="27" customWidth="1"/>
    <col min="13059" max="13059" width="9.8515625" style="27" customWidth="1"/>
    <col min="13060" max="13060" width="4.7109375" style="27" customWidth="1"/>
    <col min="13061" max="13061" width="59.57421875" style="27" customWidth="1"/>
    <col min="13062" max="13064" width="9.140625" style="27" customWidth="1"/>
    <col min="13065" max="13065" width="2.8515625" style="27" customWidth="1"/>
    <col min="13066" max="13066" width="48.00390625" style="27" customWidth="1"/>
    <col min="13067" max="13287" width="9.140625" style="27" customWidth="1"/>
    <col min="13288" max="13288" width="6.28125" style="27" customWidth="1"/>
    <col min="13289" max="13289" width="12.57421875" style="27" customWidth="1"/>
    <col min="13290" max="13290" width="8.7109375" style="27" customWidth="1"/>
    <col min="13291" max="13291" width="11.7109375" style="27" customWidth="1"/>
    <col min="13292" max="13292" width="9.140625" style="27" customWidth="1"/>
    <col min="13293" max="13293" width="2.57421875" style="27" customWidth="1"/>
    <col min="13294" max="13294" width="9.140625" style="27" customWidth="1"/>
    <col min="13295" max="13295" width="2.7109375" style="27" customWidth="1"/>
    <col min="13296" max="13312" width="9.140625" style="27" customWidth="1"/>
    <col min="13313" max="13313" width="6.28125" style="27" customWidth="1"/>
    <col min="13314" max="13314" width="59.28125" style="27" customWidth="1"/>
    <col min="13315" max="13315" width="9.8515625" style="27" customWidth="1"/>
    <col min="13316" max="13316" width="4.7109375" style="27" customWidth="1"/>
    <col min="13317" max="13317" width="59.57421875" style="27" customWidth="1"/>
    <col min="13318" max="13320" width="9.140625" style="27" customWidth="1"/>
    <col min="13321" max="13321" width="2.8515625" style="27" customWidth="1"/>
    <col min="13322" max="13322" width="48.00390625" style="27" customWidth="1"/>
    <col min="13323" max="13543" width="9.140625" style="27" customWidth="1"/>
    <col min="13544" max="13544" width="6.28125" style="27" customWidth="1"/>
    <col min="13545" max="13545" width="12.57421875" style="27" customWidth="1"/>
    <col min="13546" max="13546" width="8.7109375" style="27" customWidth="1"/>
    <col min="13547" max="13547" width="11.7109375" style="27" customWidth="1"/>
    <col min="13548" max="13548" width="9.140625" style="27" customWidth="1"/>
    <col min="13549" max="13549" width="2.57421875" style="27" customWidth="1"/>
    <col min="13550" max="13550" width="9.140625" style="27" customWidth="1"/>
    <col min="13551" max="13551" width="2.7109375" style="27" customWidth="1"/>
    <col min="13552" max="13568" width="9.140625" style="27" customWidth="1"/>
    <col min="13569" max="13569" width="6.28125" style="27" customWidth="1"/>
    <col min="13570" max="13570" width="59.28125" style="27" customWidth="1"/>
    <col min="13571" max="13571" width="9.8515625" style="27" customWidth="1"/>
    <col min="13572" max="13572" width="4.7109375" style="27" customWidth="1"/>
    <col min="13573" max="13573" width="59.57421875" style="27" customWidth="1"/>
    <col min="13574" max="13576" width="9.140625" style="27" customWidth="1"/>
    <col min="13577" max="13577" width="2.8515625" style="27" customWidth="1"/>
    <col min="13578" max="13578" width="48.00390625" style="27" customWidth="1"/>
    <col min="13579" max="13799" width="9.140625" style="27" customWidth="1"/>
    <col min="13800" max="13800" width="6.28125" style="27" customWidth="1"/>
    <col min="13801" max="13801" width="12.57421875" style="27" customWidth="1"/>
    <col min="13802" max="13802" width="8.7109375" style="27" customWidth="1"/>
    <col min="13803" max="13803" width="11.7109375" style="27" customWidth="1"/>
    <col min="13804" max="13804" width="9.140625" style="27" customWidth="1"/>
    <col min="13805" max="13805" width="2.57421875" style="27" customWidth="1"/>
    <col min="13806" max="13806" width="9.140625" style="27" customWidth="1"/>
    <col min="13807" max="13807" width="2.7109375" style="27" customWidth="1"/>
    <col min="13808" max="13824" width="9.140625" style="27" customWidth="1"/>
    <col min="13825" max="13825" width="6.28125" style="27" customWidth="1"/>
    <col min="13826" max="13826" width="59.28125" style="27" customWidth="1"/>
    <col min="13827" max="13827" width="9.8515625" style="27" customWidth="1"/>
    <col min="13828" max="13828" width="4.7109375" style="27" customWidth="1"/>
    <col min="13829" max="13829" width="59.57421875" style="27" customWidth="1"/>
    <col min="13830" max="13832" width="9.140625" style="27" customWidth="1"/>
    <col min="13833" max="13833" width="2.8515625" style="27" customWidth="1"/>
    <col min="13834" max="13834" width="48.00390625" style="27" customWidth="1"/>
    <col min="13835" max="14055" width="9.140625" style="27" customWidth="1"/>
    <col min="14056" max="14056" width="6.28125" style="27" customWidth="1"/>
    <col min="14057" max="14057" width="12.57421875" style="27" customWidth="1"/>
    <col min="14058" max="14058" width="8.7109375" style="27" customWidth="1"/>
    <col min="14059" max="14059" width="11.7109375" style="27" customWidth="1"/>
    <col min="14060" max="14060" width="9.140625" style="27" customWidth="1"/>
    <col min="14061" max="14061" width="2.57421875" style="27" customWidth="1"/>
    <col min="14062" max="14062" width="9.140625" style="27" customWidth="1"/>
    <col min="14063" max="14063" width="2.7109375" style="27" customWidth="1"/>
    <col min="14064" max="14080" width="9.140625" style="27" customWidth="1"/>
    <col min="14081" max="14081" width="6.28125" style="27" customWidth="1"/>
    <col min="14082" max="14082" width="59.28125" style="27" customWidth="1"/>
    <col min="14083" max="14083" width="9.8515625" style="27" customWidth="1"/>
    <col min="14084" max="14084" width="4.7109375" style="27" customWidth="1"/>
    <col min="14085" max="14085" width="59.57421875" style="27" customWidth="1"/>
    <col min="14086" max="14088" width="9.140625" style="27" customWidth="1"/>
    <col min="14089" max="14089" width="2.8515625" style="27" customWidth="1"/>
    <col min="14090" max="14090" width="48.00390625" style="27" customWidth="1"/>
    <col min="14091" max="14311" width="9.140625" style="27" customWidth="1"/>
    <col min="14312" max="14312" width="6.28125" style="27" customWidth="1"/>
    <col min="14313" max="14313" width="12.57421875" style="27" customWidth="1"/>
    <col min="14314" max="14314" width="8.7109375" style="27" customWidth="1"/>
    <col min="14315" max="14315" width="11.7109375" style="27" customWidth="1"/>
    <col min="14316" max="14316" width="9.140625" style="27" customWidth="1"/>
    <col min="14317" max="14317" width="2.57421875" style="27" customWidth="1"/>
    <col min="14318" max="14318" width="9.140625" style="27" customWidth="1"/>
    <col min="14319" max="14319" width="2.7109375" style="27" customWidth="1"/>
    <col min="14320" max="14336" width="9.140625" style="27" customWidth="1"/>
    <col min="14337" max="14337" width="6.28125" style="27" customWidth="1"/>
    <col min="14338" max="14338" width="59.28125" style="27" customWidth="1"/>
    <col min="14339" max="14339" width="9.8515625" style="27" customWidth="1"/>
    <col min="14340" max="14340" width="4.7109375" style="27" customWidth="1"/>
    <col min="14341" max="14341" width="59.57421875" style="27" customWidth="1"/>
    <col min="14342" max="14344" width="9.140625" style="27" customWidth="1"/>
    <col min="14345" max="14345" width="2.8515625" style="27" customWidth="1"/>
    <col min="14346" max="14346" width="48.00390625" style="27" customWidth="1"/>
    <col min="14347" max="14567" width="9.140625" style="27" customWidth="1"/>
    <col min="14568" max="14568" width="6.28125" style="27" customWidth="1"/>
    <col min="14569" max="14569" width="12.57421875" style="27" customWidth="1"/>
    <col min="14570" max="14570" width="8.7109375" style="27" customWidth="1"/>
    <col min="14571" max="14571" width="11.7109375" style="27" customWidth="1"/>
    <col min="14572" max="14572" width="9.140625" style="27" customWidth="1"/>
    <col min="14573" max="14573" width="2.57421875" style="27" customWidth="1"/>
    <col min="14574" max="14574" width="9.140625" style="27" customWidth="1"/>
    <col min="14575" max="14575" width="2.7109375" style="27" customWidth="1"/>
    <col min="14576" max="14592" width="9.140625" style="27" customWidth="1"/>
    <col min="14593" max="14593" width="6.28125" style="27" customWidth="1"/>
    <col min="14594" max="14594" width="59.28125" style="27" customWidth="1"/>
    <col min="14595" max="14595" width="9.8515625" style="27" customWidth="1"/>
    <col min="14596" max="14596" width="4.7109375" style="27" customWidth="1"/>
    <col min="14597" max="14597" width="59.57421875" style="27" customWidth="1"/>
    <col min="14598" max="14600" width="9.140625" style="27" customWidth="1"/>
    <col min="14601" max="14601" width="2.8515625" style="27" customWidth="1"/>
    <col min="14602" max="14602" width="48.00390625" style="27" customWidth="1"/>
    <col min="14603" max="14823" width="9.140625" style="27" customWidth="1"/>
    <col min="14824" max="14824" width="6.28125" style="27" customWidth="1"/>
    <col min="14825" max="14825" width="12.57421875" style="27" customWidth="1"/>
    <col min="14826" max="14826" width="8.7109375" style="27" customWidth="1"/>
    <col min="14827" max="14827" width="11.7109375" style="27" customWidth="1"/>
    <col min="14828" max="14828" width="9.140625" style="27" customWidth="1"/>
    <col min="14829" max="14829" width="2.57421875" style="27" customWidth="1"/>
    <col min="14830" max="14830" width="9.140625" style="27" customWidth="1"/>
    <col min="14831" max="14831" width="2.7109375" style="27" customWidth="1"/>
    <col min="14832" max="14848" width="9.140625" style="27" customWidth="1"/>
    <col min="14849" max="14849" width="6.28125" style="27" customWidth="1"/>
    <col min="14850" max="14850" width="59.28125" style="27" customWidth="1"/>
    <col min="14851" max="14851" width="9.8515625" style="27" customWidth="1"/>
    <col min="14852" max="14852" width="4.7109375" style="27" customWidth="1"/>
    <col min="14853" max="14853" width="59.57421875" style="27" customWidth="1"/>
    <col min="14854" max="14856" width="9.140625" style="27" customWidth="1"/>
    <col min="14857" max="14857" width="2.8515625" style="27" customWidth="1"/>
    <col min="14858" max="14858" width="48.00390625" style="27" customWidth="1"/>
    <col min="14859" max="15079" width="9.140625" style="27" customWidth="1"/>
    <col min="15080" max="15080" width="6.28125" style="27" customWidth="1"/>
    <col min="15081" max="15081" width="12.57421875" style="27" customWidth="1"/>
    <col min="15082" max="15082" width="8.7109375" style="27" customWidth="1"/>
    <col min="15083" max="15083" width="11.7109375" style="27" customWidth="1"/>
    <col min="15084" max="15084" width="9.140625" style="27" customWidth="1"/>
    <col min="15085" max="15085" width="2.57421875" style="27" customWidth="1"/>
    <col min="15086" max="15086" width="9.140625" style="27" customWidth="1"/>
    <col min="15087" max="15087" width="2.7109375" style="27" customWidth="1"/>
    <col min="15088" max="15104" width="9.140625" style="27" customWidth="1"/>
    <col min="15105" max="15105" width="6.28125" style="27" customWidth="1"/>
    <col min="15106" max="15106" width="59.28125" style="27" customWidth="1"/>
    <col min="15107" max="15107" width="9.8515625" style="27" customWidth="1"/>
    <col min="15108" max="15108" width="4.7109375" style="27" customWidth="1"/>
    <col min="15109" max="15109" width="59.57421875" style="27" customWidth="1"/>
    <col min="15110" max="15112" width="9.140625" style="27" customWidth="1"/>
    <col min="15113" max="15113" width="2.8515625" style="27" customWidth="1"/>
    <col min="15114" max="15114" width="48.00390625" style="27" customWidth="1"/>
    <col min="15115" max="15335" width="9.140625" style="27" customWidth="1"/>
    <col min="15336" max="15336" width="6.28125" style="27" customWidth="1"/>
    <col min="15337" max="15337" width="12.57421875" style="27" customWidth="1"/>
    <col min="15338" max="15338" width="8.7109375" style="27" customWidth="1"/>
    <col min="15339" max="15339" width="11.7109375" style="27" customWidth="1"/>
    <col min="15340" max="15340" width="9.140625" style="27" customWidth="1"/>
    <col min="15341" max="15341" width="2.57421875" style="27" customWidth="1"/>
    <col min="15342" max="15342" width="9.140625" style="27" customWidth="1"/>
    <col min="15343" max="15343" width="2.7109375" style="27" customWidth="1"/>
    <col min="15344" max="15360" width="9.140625" style="27" customWidth="1"/>
    <col min="15361" max="15361" width="6.28125" style="27" customWidth="1"/>
    <col min="15362" max="15362" width="59.28125" style="27" customWidth="1"/>
    <col min="15363" max="15363" width="9.8515625" style="27" customWidth="1"/>
    <col min="15364" max="15364" width="4.7109375" style="27" customWidth="1"/>
    <col min="15365" max="15365" width="59.57421875" style="27" customWidth="1"/>
    <col min="15366" max="15368" width="9.140625" style="27" customWidth="1"/>
    <col min="15369" max="15369" width="2.8515625" style="27" customWidth="1"/>
    <col min="15370" max="15370" width="48.00390625" style="27" customWidth="1"/>
    <col min="15371" max="15591" width="9.140625" style="27" customWidth="1"/>
    <col min="15592" max="15592" width="6.28125" style="27" customWidth="1"/>
    <col min="15593" max="15593" width="12.57421875" style="27" customWidth="1"/>
    <col min="15594" max="15594" width="8.7109375" style="27" customWidth="1"/>
    <col min="15595" max="15595" width="11.7109375" style="27" customWidth="1"/>
    <col min="15596" max="15596" width="9.140625" style="27" customWidth="1"/>
    <col min="15597" max="15597" width="2.57421875" style="27" customWidth="1"/>
    <col min="15598" max="15598" width="9.140625" style="27" customWidth="1"/>
    <col min="15599" max="15599" width="2.7109375" style="27" customWidth="1"/>
    <col min="15600" max="15616" width="9.140625" style="27" customWidth="1"/>
    <col min="15617" max="15617" width="6.28125" style="27" customWidth="1"/>
    <col min="15618" max="15618" width="59.28125" style="27" customWidth="1"/>
    <col min="15619" max="15619" width="9.8515625" style="27" customWidth="1"/>
    <col min="15620" max="15620" width="4.7109375" style="27" customWidth="1"/>
    <col min="15621" max="15621" width="59.57421875" style="27" customWidth="1"/>
    <col min="15622" max="15624" width="9.140625" style="27" customWidth="1"/>
    <col min="15625" max="15625" width="2.8515625" style="27" customWidth="1"/>
    <col min="15626" max="15626" width="48.00390625" style="27" customWidth="1"/>
    <col min="15627" max="15847" width="9.140625" style="27" customWidth="1"/>
    <col min="15848" max="15848" width="6.28125" style="27" customWidth="1"/>
    <col min="15849" max="15849" width="12.57421875" style="27" customWidth="1"/>
    <col min="15850" max="15850" width="8.7109375" style="27" customWidth="1"/>
    <col min="15851" max="15851" width="11.7109375" style="27" customWidth="1"/>
    <col min="15852" max="15852" width="9.140625" style="27" customWidth="1"/>
    <col min="15853" max="15853" width="2.57421875" style="27" customWidth="1"/>
    <col min="15854" max="15854" width="9.140625" style="27" customWidth="1"/>
    <col min="15855" max="15855" width="2.7109375" style="27" customWidth="1"/>
    <col min="15856" max="15872" width="9.140625" style="27" customWidth="1"/>
    <col min="15873" max="15873" width="6.28125" style="27" customWidth="1"/>
    <col min="15874" max="15874" width="59.28125" style="27" customWidth="1"/>
    <col min="15875" max="15875" width="9.8515625" style="27" customWidth="1"/>
    <col min="15876" max="15876" width="4.7109375" style="27" customWidth="1"/>
    <col min="15877" max="15877" width="59.57421875" style="27" customWidth="1"/>
    <col min="15878" max="15880" width="9.140625" style="27" customWidth="1"/>
    <col min="15881" max="15881" width="2.8515625" style="27" customWidth="1"/>
    <col min="15882" max="15882" width="48.00390625" style="27" customWidth="1"/>
    <col min="15883" max="16103" width="9.140625" style="27" customWidth="1"/>
    <col min="16104" max="16104" width="6.28125" style="27" customWidth="1"/>
    <col min="16105" max="16105" width="12.57421875" style="27" customWidth="1"/>
    <col min="16106" max="16106" width="8.7109375" style="27" customWidth="1"/>
    <col min="16107" max="16107" width="11.7109375" style="27" customWidth="1"/>
    <col min="16108" max="16108" width="9.140625" style="27" customWidth="1"/>
    <col min="16109" max="16109" width="2.57421875" style="27" customWidth="1"/>
    <col min="16110" max="16110" width="9.140625" style="27" customWidth="1"/>
    <col min="16111" max="16111" width="2.7109375" style="27" customWidth="1"/>
    <col min="16112" max="16128" width="9.140625" style="27" customWidth="1"/>
    <col min="16129" max="16129" width="6.28125" style="27" customWidth="1"/>
    <col min="16130" max="16130" width="59.28125" style="27" customWidth="1"/>
    <col min="16131" max="16131" width="9.8515625" style="27" customWidth="1"/>
    <col min="16132" max="16132" width="4.7109375" style="27" customWidth="1"/>
    <col min="16133" max="16133" width="59.57421875" style="27" customWidth="1"/>
    <col min="16134" max="16136" width="9.140625" style="27" customWidth="1"/>
    <col min="16137" max="16137" width="2.8515625" style="27" customWidth="1"/>
    <col min="16138" max="16138" width="48.00390625" style="27" customWidth="1"/>
    <col min="16139" max="16359" width="9.140625" style="27" customWidth="1"/>
    <col min="16360" max="16360" width="6.28125" style="27" customWidth="1"/>
    <col min="16361" max="16361" width="12.57421875" style="27" customWidth="1"/>
    <col min="16362" max="16362" width="8.7109375" style="27" customWidth="1"/>
    <col min="16363" max="16363" width="11.7109375" style="27" customWidth="1"/>
    <col min="16364" max="16364" width="9.140625" style="27" customWidth="1"/>
    <col min="16365" max="16365" width="2.57421875" style="27" customWidth="1"/>
    <col min="16366" max="16366" width="9.140625" style="27" customWidth="1"/>
    <col min="16367" max="16367" width="2.7109375" style="27" customWidth="1"/>
    <col min="16368" max="16384" width="9.140625" style="27" customWidth="1"/>
  </cols>
  <sheetData>
    <row r="1" spans="1:4" s="24" customFormat="1" ht="15.75">
      <c r="A1" s="134" t="s">
        <v>0</v>
      </c>
      <c r="B1" s="134"/>
      <c r="C1" s="22"/>
      <c r="D1" s="23"/>
    </row>
    <row r="2" spans="1:5" s="24" customFormat="1" ht="32.25" customHeight="1">
      <c r="A2" s="134" t="str">
        <f>ORÇAMENTO!A9</f>
        <v>OBRA: RECONSTRUCAO DO MURO, NA ESCOLA MARIA JOSE</v>
      </c>
      <c r="B2" s="134"/>
      <c r="C2" s="134"/>
      <c r="D2" s="134"/>
      <c r="E2" s="25"/>
    </row>
    <row r="3" spans="1:4" s="24" customFormat="1" ht="15.75">
      <c r="A3" s="134" t="str">
        <f>ORÇAMENTO!A11</f>
        <v>LOCAL: SEDE-CARIRÉ</v>
      </c>
      <c r="B3" s="134"/>
      <c r="C3" s="134"/>
      <c r="D3" s="134"/>
    </row>
    <row r="4" spans="1:3" s="26" customFormat="1" ht="8.25" customHeight="1" thickBot="1">
      <c r="A4" s="135"/>
      <c r="B4" s="135"/>
      <c r="C4" s="135"/>
    </row>
    <row r="5" spans="1:5" s="26" customFormat="1" ht="19.5" thickBot="1">
      <c r="A5" s="136" t="s">
        <v>32</v>
      </c>
      <c r="B5" s="137"/>
      <c r="C5" s="137"/>
      <c r="E5" s="26" t="s">
        <v>33</v>
      </c>
    </row>
    <row r="6" ht="6.75" customHeight="1" thickBot="1"/>
    <row r="7" spans="1:5" s="24" customFormat="1" ht="15.75" thickBot="1">
      <c r="A7" s="29" t="s">
        <v>34</v>
      </c>
      <c r="B7" s="30" t="s">
        <v>35</v>
      </c>
      <c r="C7" s="31" t="s">
        <v>12</v>
      </c>
      <c r="E7" s="24" t="s">
        <v>36</v>
      </c>
    </row>
    <row r="8" spans="1:3" s="24" customFormat="1" ht="15">
      <c r="A8" s="32"/>
      <c r="B8" s="33" t="s">
        <v>37</v>
      </c>
      <c r="C8" s="34"/>
    </row>
    <row r="9" spans="1:13" s="24" customFormat="1" ht="32.25" customHeight="1" thickBot="1">
      <c r="A9" s="35" t="s">
        <v>38</v>
      </c>
      <c r="B9" s="36" t="s">
        <v>39</v>
      </c>
      <c r="C9" s="37">
        <v>5.1</v>
      </c>
      <c r="E9" s="38" t="s">
        <v>40</v>
      </c>
      <c r="F9" s="39"/>
      <c r="G9" s="39"/>
      <c r="H9" s="39"/>
      <c r="J9" s="132" t="s">
        <v>41</v>
      </c>
      <c r="K9" s="133"/>
      <c r="L9" s="133"/>
      <c r="M9" s="133"/>
    </row>
    <row r="10" spans="1:13" s="24" customFormat="1" ht="15.75" thickBot="1">
      <c r="A10" s="35" t="s">
        <v>42</v>
      </c>
      <c r="B10" s="36" t="s">
        <v>43</v>
      </c>
      <c r="C10" s="37">
        <v>1.02</v>
      </c>
      <c r="E10" s="40" t="s">
        <v>44</v>
      </c>
      <c r="F10" s="41" t="s">
        <v>45</v>
      </c>
      <c r="G10" s="41" t="s">
        <v>46</v>
      </c>
      <c r="H10" s="41" t="s">
        <v>47</v>
      </c>
      <c r="J10" s="40" t="s">
        <v>44</v>
      </c>
      <c r="K10" s="41" t="s">
        <v>45</v>
      </c>
      <c r="L10" s="41" t="s">
        <v>46</v>
      </c>
      <c r="M10" s="41" t="s">
        <v>47</v>
      </c>
    </row>
    <row r="11" spans="1:13" s="24" customFormat="1" ht="15.75" thickBot="1">
      <c r="A11" s="35" t="s">
        <v>48</v>
      </c>
      <c r="B11" s="36" t="s">
        <v>49</v>
      </c>
      <c r="C11" s="37">
        <v>0.5</v>
      </c>
      <c r="E11" s="42" t="s">
        <v>50</v>
      </c>
      <c r="F11" s="43">
        <v>0.03</v>
      </c>
      <c r="G11" s="43">
        <v>0.04</v>
      </c>
      <c r="H11" s="43">
        <v>0.055</v>
      </c>
      <c r="J11" s="42" t="s">
        <v>50</v>
      </c>
      <c r="K11" s="43">
        <v>0.0343</v>
      </c>
      <c r="L11" s="43">
        <v>0.0493</v>
      </c>
      <c r="M11" s="43">
        <v>0.0671</v>
      </c>
    </row>
    <row r="12" spans="1:13" s="24" customFormat="1" ht="15.75" thickBot="1">
      <c r="A12" s="44"/>
      <c r="B12" s="45"/>
      <c r="C12" s="46"/>
      <c r="E12" s="42" t="s">
        <v>51</v>
      </c>
      <c r="F12" s="43">
        <v>0.008</v>
      </c>
      <c r="G12" s="43">
        <v>0.008</v>
      </c>
      <c r="H12" s="43">
        <v>0.01</v>
      </c>
      <c r="J12" s="42" t="s">
        <v>51</v>
      </c>
      <c r="K12" s="43">
        <v>0.0028</v>
      </c>
      <c r="L12" s="43">
        <v>0.0049</v>
      </c>
      <c r="M12" s="43">
        <v>0.0075</v>
      </c>
    </row>
    <row r="13" spans="1:13" s="24" customFormat="1" ht="15.75" thickBot="1">
      <c r="A13" s="47"/>
      <c r="B13" s="47"/>
      <c r="C13" s="48"/>
      <c r="E13" s="42" t="s">
        <v>52</v>
      </c>
      <c r="F13" s="43">
        <v>0.0097</v>
      </c>
      <c r="G13" s="43">
        <v>0.0127</v>
      </c>
      <c r="H13" s="43">
        <v>0.0127</v>
      </c>
      <c r="J13" s="42" t="s">
        <v>52</v>
      </c>
      <c r="K13" s="43">
        <v>0.01</v>
      </c>
      <c r="L13" s="43">
        <v>0.0139</v>
      </c>
      <c r="M13" s="43">
        <v>0.0174</v>
      </c>
    </row>
    <row r="14" spans="1:13" s="24" customFormat="1" ht="15.75" thickBot="1">
      <c r="A14" s="32"/>
      <c r="B14" s="33" t="s">
        <v>53</v>
      </c>
      <c r="C14" s="34"/>
      <c r="E14" s="42" t="s">
        <v>54</v>
      </c>
      <c r="F14" s="43">
        <v>0.0059</v>
      </c>
      <c r="G14" s="43">
        <v>0.0123</v>
      </c>
      <c r="H14" s="43">
        <v>0.0139</v>
      </c>
      <c r="J14" s="42" t="s">
        <v>54</v>
      </c>
      <c r="K14" s="43">
        <v>0.0094</v>
      </c>
      <c r="L14" s="43">
        <v>0.0099</v>
      </c>
      <c r="M14" s="43">
        <v>0.0117</v>
      </c>
    </row>
    <row r="15" spans="1:13" s="24" customFormat="1" ht="15.75" thickBot="1">
      <c r="A15" s="35" t="s">
        <v>55</v>
      </c>
      <c r="B15" s="36" t="s">
        <v>56</v>
      </c>
      <c r="C15" s="37">
        <v>0.32</v>
      </c>
      <c r="E15" s="42" t="s">
        <v>57</v>
      </c>
      <c r="F15" s="43">
        <v>0.0616</v>
      </c>
      <c r="G15" s="43">
        <v>0.074</v>
      </c>
      <c r="H15" s="43">
        <v>0.0896</v>
      </c>
      <c r="J15" s="42" t="s">
        <v>57</v>
      </c>
      <c r="K15" s="43">
        <v>0.0674</v>
      </c>
      <c r="L15" s="43">
        <v>0.0804</v>
      </c>
      <c r="M15" s="43">
        <v>0.094</v>
      </c>
    </row>
    <row r="16" spans="1:13" s="24" customFormat="1" ht="27" customHeight="1" thickBot="1">
      <c r="A16" s="35" t="s">
        <v>58</v>
      </c>
      <c r="B16" s="36" t="s">
        <v>57</v>
      </c>
      <c r="C16" s="37">
        <v>5.55</v>
      </c>
      <c r="E16" s="42" t="s">
        <v>59</v>
      </c>
      <c r="F16" s="142" t="s">
        <v>60</v>
      </c>
      <c r="G16" s="143"/>
      <c r="H16" s="144"/>
      <c r="J16" s="42" t="s">
        <v>59</v>
      </c>
      <c r="K16" s="142" t="s">
        <v>60</v>
      </c>
      <c r="L16" s="143"/>
      <c r="M16" s="144"/>
    </row>
    <row r="17" spans="1:10" s="24" customFormat="1" ht="15.75" customHeight="1" thickBot="1">
      <c r="A17" s="49"/>
      <c r="B17" s="45"/>
      <c r="C17" s="46"/>
      <c r="E17" s="145" t="s">
        <v>61</v>
      </c>
      <c r="J17" s="146" t="s">
        <v>62</v>
      </c>
    </row>
    <row r="18" spans="1:13" s="24" customFormat="1" ht="12.75" customHeight="1" thickBot="1">
      <c r="A18" s="47"/>
      <c r="B18" s="47"/>
      <c r="C18" s="48"/>
      <c r="E18" s="133"/>
      <c r="F18" s="39"/>
      <c r="G18" s="39"/>
      <c r="H18" s="39"/>
      <c r="J18" s="133"/>
      <c r="K18" s="39"/>
      <c r="L18" s="39"/>
      <c r="M18" s="39"/>
    </row>
    <row r="19" spans="1:13" s="24" customFormat="1" ht="15.75" thickBot="1">
      <c r="A19" s="50" t="s">
        <v>63</v>
      </c>
      <c r="B19" s="51" t="s">
        <v>64</v>
      </c>
      <c r="C19" s="52">
        <f>+SUM(C20:C23)</f>
        <v>9.65</v>
      </c>
      <c r="E19" s="40" t="s">
        <v>44</v>
      </c>
      <c r="F19" s="41" t="s">
        <v>45</v>
      </c>
      <c r="G19" s="41" t="s">
        <v>46</v>
      </c>
      <c r="H19" s="41" t="s">
        <v>47</v>
      </c>
      <c r="J19" s="40" t="s">
        <v>44</v>
      </c>
      <c r="K19" s="41" t="s">
        <v>45</v>
      </c>
      <c r="L19" s="41" t="s">
        <v>46</v>
      </c>
      <c r="M19" s="41" t="s">
        <v>47</v>
      </c>
    </row>
    <row r="20" spans="1:13" s="24" customFormat="1" ht="15.75" thickBot="1">
      <c r="A20" s="53"/>
      <c r="B20" s="54" t="s">
        <v>65</v>
      </c>
      <c r="C20" s="55">
        <v>0.65</v>
      </c>
      <c r="D20" s="56"/>
      <c r="E20" s="42" t="s">
        <v>50</v>
      </c>
      <c r="F20" s="43">
        <v>0.038</v>
      </c>
      <c r="G20" s="43">
        <v>0.0401</v>
      </c>
      <c r="H20" s="43">
        <v>0.0467</v>
      </c>
      <c r="J20" s="42" t="s">
        <v>50</v>
      </c>
      <c r="K20" s="43">
        <v>0.015</v>
      </c>
      <c r="L20" s="43">
        <v>0.0345</v>
      </c>
      <c r="M20" s="43">
        <v>0.0449</v>
      </c>
    </row>
    <row r="21" spans="1:13" s="24" customFormat="1" ht="15.75" thickBot="1">
      <c r="A21" s="53"/>
      <c r="B21" s="54" t="s">
        <v>66</v>
      </c>
      <c r="C21" s="55">
        <v>3</v>
      </c>
      <c r="D21" s="56"/>
      <c r="E21" s="42" t="s">
        <v>51</v>
      </c>
      <c r="F21" s="43">
        <v>0.0032</v>
      </c>
      <c r="G21" s="43">
        <v>0.004</v>
      </c>
      <c r="H21" s="43">
        <v>0.0074</v>
      </c>
      <c r="J21" s="42" t="s">
        <v>51</v>
      </c>
      <c r="K21" s="43">
        <v>0.003</v>
      </c>
      <c r="L21" s="43">
        <v>0.0048</v>
      </c>
      <c r="M21" s="43">
        <v>0.0082</v>
      </c>
    </row>
    <row r="22" spans="1:13" s="24" customFormat="1" ht="15.75" thickBot="1">
      <c r="A22" s="53"/>
      <c r="B22" s="54" t="s">
        <v>67</v>
      </c>
      <c r="C22" s="57">
        <v>1.5</v>
      </c>
      <c r="D22" s="56"/>
      <c r="E22" s="42" t="s">
        <v>52</v>
      </c>
      <c r="F22" s="43">
        <v>0.005</v>
      </c>
      <c r="G22" s="43">
        <v>0.0056</v>
      </c>
      <c r="H22" s="43">
        <v>0.0097</v>
      </c>
      <c r="J22" s="42" t="s">
        <v>52</v>
      </c>
      <c r="K22" s="43">
        <v>0.0056</v>
      </c>
      <c r="L22" s="43">
        <v>0.0085</v>
      </c>
      <c r="M22" s="43">
        <v>0.0089</v>
      </c>
    </row>
    <row r="23" spans="1:13" s="24" customFormat="1" ht="15.75" thickBot="1">
      <c r="A23" s="58"/>
      <c r="B23" s="59" t="s">
        <v>68</v>
      </c>
      <c r="C23" s="60">
        <v>4.5</v>
      </c>
      <c r="D23" s="56"/>
      <c r="E23" s="42" t="s">
        <v>54</v>
      </c>
      <c r="F23" s="43">
        <v>0.0102</v>
      </c>
      <c r="G23" s="43">
        <v>0.0111</v>
      </c>
      <c r="H23" s="43">
        <v>0.0121</v>
      </c>
      <c r="J23" s="42" t="s">
        <v>54</v>
      </c>
      <c r="K23" s="43">
        <v>0.0085</v>
      </c>
      <c r="L23" s="43">
        <v>0.0085</v>
      </c>
      <c r="M23" s="43">
        <v>0.0111</v>
      </c>
    </row>
    <row r="24" spans="1:13" s="24" customFormat="1" ht="15.75" thickBot="1">
      <c r="A24" s="61"/>
      <c r="B24" s="62" t="s">
        <v>69</v>
      </c>
      <c r="C24" s="63">
        <f>SUM(C20:C23)</f>
        <v>9.65</v>
      </c>
      <c r="E24" s="42" t="s">
        <v>57</v>
      </c>
      <c r="F24" s="43">
        <v>0.0664</v>
      </c>
      <c r="G24" s="43">
        <v>0.073</v>
      </c>
      <c r="H24" s="43">
        <v>0.0869</v>
      </c>
      <c r="J24" s="42" t="s">
        <v>57</v>
      </c>
      <c r="K24" s="43">
        <v>0.035</v>
      </c>
      <c r="L24" s="43">
        <v>0.0511</v>
      </c>
      <c r="M24" s="43">
        <v>0.0622</v>
      </c>
    </row>
    <row r="25" spans="1:13" s="24" customFormat="1" ht="28.5" customHeight="1" thickBot="1">
      <c r="A25" s="64"/>
      <c r="B25" s="65"/>
      <c r="C25" s="66"/>
      <c r="E25" s="42" t="s">
        <v>59</v>
      </c>
      <c r="F25" s="142" t="s">
        <v>60</v>
      </c>
      <c r="G25" s="143"/>
      <c r="H25" s="144"/>
      <c r="J25" s="42" t="s">
        <v>59</v>
      </c>
      <c r="K25" s="142" t="s">
        <v>60</v>
      </c>
      <c r="L25" s="143"/>
      <c r="M25" s="144"/>
    </row>
    <row r="26" spans="1:3" s="24" customFormat="1" ht="15.75" thickBot="1">
      <c r="A26" s="67"/>
      <c r="B26" s="68" t="s">
        <v>70</v>
      </c>
      <c r="C26" s="69">
        <f>+(((1+C9/100+C15/100+C11/100)*(1+C10/100)*(1+C16/100))/(1-C19/100))-1</f>
        <v>0.25001555408965137</v>
      </c>
    </row>
    <row r="27" spans="3:5" s="24" customFormat="1" ht="15">
      <c r="C27" s="70"/>
      <c r="E27" s="24" t="s">
        <v>71</v>
      </c>
    </row>
    <row r="28" spans="1:3" s="24" customFormat="1" ht="15.75" thickBot="1">
      <c r="A28" s="138"/>
      <c r="B28" s="138"/>
      <c r="C28" s="70"/>
    </row>
    <row r="29" spans="2:8" s="24" customFormat="1" ht="15.75" thickBot="1">
      <c r="B29" s="71"/>
      <c r="C29" s="70"/>
      <c r="E29" s="139" t="s">
        <v>72</v>
      </c>
      <c r="F29" s="140"/>
      <c r="G29" s="140"/>
      <c r="H29" s="141"/>
    </row>
    <row r="30" spans="3:8" s="24" customFormat="1" ht="29.25" thickBot="1">
      <c r="C30" s="72"/>
      <c r="E30" s="73" t="s">
        <v>73</v>
      </c>
      <c r="F30" s="74" t="s">
        <v>45</v>
      </c>
      <c r="G30" s="74" t="s">
        <v>46</v>
      </c>
      <c r="H30" s="74" t="s">
        <v>47</v>
      </c>
    </row>
    <row r="31" spans="3:8" s="24" customFormat="1" ht="15.75" thickBot="1">
      <c r="C31" s="70"/>
      <c r="E31" s="42" t="s">
        <v>74</v>
      </c>
      <c r="F31" s="43">
        <v>0.2034</v>
      </c>
      <c r="G31" s="43">
        <v>0.2212</v>
      </c>
      <c r="H31" s="43">
        <v>0.25</v>
      </c>
    </row>
    <row r="32" spans="2:8" s="24" customFormat="1" ht="15.75" thickBot="1">
      <c r="B32" s="71"/>
      <c r="C32" s="70"/>
      <c r="E32" s="42" t="s">
        <v>75</v>
      </c>
      <c r="F32" s="43">
        <v>0.196</v>
      </c>
      <c r="G32" s="43">
        <v>0.2097</v>
      </c>
      <c r="H32" s="43">
        <v>0.2423</v>
      </c>
    </row>
    <row r="33" spans="2:8" s="24" customFormat="1" ht="29.25" thickBot="1">
      <c r="B33" s="71" t="str">
        <f>ORÇAMENTO!C22</f>
        <v>CARIRÉ, 26 DE MAIO DE 2021</v>
      </c>
      <c r="C33" s="70"/>
      <c r="E33" s="42" t="s">
        <v>76</v>
      </c>
      <c r="F33" s="43">
        <v>0.2076</v>
      </c>
      <c r="G33" s="43">
        <v>0.2418</v>
      </c>
      <c r="H33" s="43">
        <v>0.2644</v>
      </c>
    </row>
    <row r="34" spans="3:8" s="24" customFormat="1" ht="29.25" thickBot="1">
      <c r="C34" s="70"/>
      <c r="E34" s="42" t="s">
        <v>77</v>
      </c>
      <c r="F34" s="43">
        <v>0.24</v>
      </c>
      <c r="G34" s="43">
        <v>0.2584</v>
      </c>
      <c r="H34" s="43">
        <v>0.2786</v>
      </c>
    </row>
    <row r="35" spans="2:8" s="24" customFormat="1" ht="15.75" thickBot="1">
      <c r="B35" s="71"/>
      <c r="C35" s="70"/>
      <c r="E35" s="42" t="s">
        <v>78</v>
      </c>
      <c r="F35" s="43">
        <v>0.228</v>
      </c>
      <c r="G35" s="43">
        <v>0.2748</v>
      </c>
      <c r="H35" s="43">
        <v>0.3095</v>
      </c>
    </row>
    <row r="36" spans="5:8" ht="15" thickBot="1">
      <c r="E36" s="42" t="s">
        <v>79</v>
      </c>
      <c r="F36" s="43">
        <v>0.111</v>
      </c>
      <c r="G36" s="43">
        <v>0.1402</v>
      </c>
      <c r="H36" s="43">
        <v>0.168</v>
      </c>
    </row>
  </sheetData>
  <mergeCells count="14">
    <mergeCell ref="A28:B28"/>
    <mergeCell ref="E29:H29"/>
    <mergeCell ref="F16:H16"/>
    <mergeCell ref="K16:M16"/>
    <mergeCell ref="E17:E18"/>
    <mergeCell ref="J17:J18"/>
    <mergeCell ref="F25:H25"/>
    <mergeCell ref="K25:M25"/>
    <mergeCell ref="J9:M9"/>
    <mergeCell ref="A1:B1"/>
    <mergeCell ref="A2:D2"/>
    <mergeCell ref="A3:D3"/>
    <mergeCell ref="A4:C4"/>
    <mergeCell ref="A5:C5"/>
  </mergeCells>
  <printOptions horizontalCentered="1"/>
  <pageMargins left="0.5118110236220472" right="0.3937007874015748" top="0.5118110236220472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45"/>
  <sheetViews>
    <sheetView view="pageBreakPreview" zoomScaleSheetLayoutView="100" workbookViewId="0" topLeftCell="A1">
      <selection activeCell="B6" sqref="B6"/>
    </sheetView>
  </sheetViews>
  <sheetFormatPr defaultColWidth="9.140625" defaultRowHeight="12.75"/>
  <cols>
    <col min="1" max="1" width="9.140625" style="87" customWidth="1"/>
    <col min="2" max="2" width="41.421875" style="87" customWidth="1"/>
    <col min="3" max="3" width="11.00390625" style="87" customWidth="1"/>
    <col min="4" max="4" width="13.421875" style="87" customWidth="1"/>
    <col min="5" max="5" width="11.140625" style="87" customWidth="1"/>
    <col min="6" max="6" width="12.140625" style="87" customWidth="1"/>
    <col min="7" max="7" width="9.28125" style="87" customWidth="1"/>
    <col min="8" max="16384" width="9.140625" style="87" customWidth="1"/>
  </cols>
  <sheetData>
    <row r="1" spans="1:9" ht="12.75">
      <c r="A1" s="81" t="str">
        <f>'[4]CALCULO DO BDI '!A1:B1</f>
        <v>PREFEITURA MUNICIPAL DE CARIRÉ</v>
      </c>
      <c r="B1" s="82"/>
      <c r="C1" s="82"/>
      <c r="D1" s="83"/>
      <c r="E1" s="84"/>
      <c r="F1" s="85"/>
      <c r="G1" s="86"/>
      <c r="H1" s="148"/>
      <c r="I1" s="148"/>
    </row>
    <row r="2" spans="1:9" ht="12.75">
      <c r="A2" s="88" t="str">
        <f>ORÇAMENTO!A9</f>
        <v>OBRA: RECONSTRUCAO DO MURO, NA ESCOLA MARIA JOSE</v>
      </c>
      <c r="B2" s="89"/>
      <c r="C2" s="89"/>
      <c r="D2" s="90"/>
      <c r="E2" s="91"/>
      <c r="F2" s="92"/>
      <c r="G2" s="93"/>
      <c r="H2" s="94"/>
      <c r="I2" s="95"/>
    </row>
    <row r="3" spans="1:9" ht="16.5" customHeight="1" thickBot="1">
      <c r="A3" s="96" t="str">
        <f>ORÇAMENTO!A11</f>
        <v>LOCAL: SEDE-CARIRÉ</v>
      </c>
      <c r="B3" s="97"/>
      <c r="C3" s="97"/>
      <c r="D3" s="98"/>
      <c r="E3" s="99"/>
      <c r="F3" s="100"/>
      <c r="G3" s="93"/>
      <c r="H3" s="94"/>
      <c r="I3" s="95"/>
    </row>
    <row r="4" spans="1:6" ht="25.5" customHeight="1">
      <c r="A4" s="101" t="s">
        <v>82</v>
      </c>
      <c r="B4" s="102"/>
      <c r="C4" s="102"/>
      <c r="D4" s="102"/>
      <c r="E4" s="102"/>
      <c r="F4" s="103"/>
    </row>
    <row r="5" spans="1:6" ht="15.75" thickBot="1">
      <c r="A5" s="104" t="s">
        <v>83</v>
      </c>
      <c r="B5" s="149" t="s">
        <v>149</v>
      </c>
      <c r="C5" s="149"/>
      <c r="D5" s="149"/>
      <c r="E5" s="149"/>
      <c r="F5" s="150"/>
    </row>
    <row r="6" spans="1:6" ht="15.75" thickBot="1">
      <c r="A6" s="105"/>
      <c r="B6" s="105"/>
      <c r="C6" s="105"/>
      <c r="D6" s="105"/>
      <c r="E6" s="105"/>
      <c r="F6" s="105"/>
    </row>
    <row r="7" spans="1:6" ht="16.5" thickBot="1">
      <c r="A7" s="151" t="s">
        <v>84</v>
      </c>
      <c r="B7" s="152"/>
      <c r="C7" s="152"/>
      <c r="D7" s="152"/>
      <c r="E7" s="152"/>
      <c r="F7" s="153"/>
    </row>
    <row r="8" spans="1:6" ht="15.75" thickBot="1">
      <c r="A8" s="154" t="s">
        <v>85</v>
      </c>
      <c r="B8" s="156" t="s">
        <v>35</v>
      </c>
      <c r="C8" s="158" t="s">
        <v>86</v>
      </c>
      <c r="D8" s="159"/>
      <c r="E8" s="158" t="s">
        <v>87</v>
      </c>
      <c r="F8" s="159"/>
    </row>
    <row r="9" spans="1:6" ht="26.25" thickBot="1">
      <c r="A9" s="155"/>
      <c r="B9" s="157"/>
      <c r="C9" s="106" t="s">
        <v>88</v>
      </c>
      <c r="D9" s="106" t="s">
        <v>89</v>
      </c>
      <c r="E9" s="106" t="s">
        <v>88</v>
      </c>
      <c r="F9" s="106" t="s">
        <v>89</v>
      </c>
    </row>
    <row r="10" spans="1:6" ht="12.75">
      <c r="A10" s="160" t="s">
        <v>90</v>
      </c>
      <c r="B10" s="161"/>
      <c r="C10" s="161"/>
      <c r="D10" s="161"/>
      <c r="E10" s="107"/>
      <c r="F10" s="108"/>
    </row>
    <row r="11" spans="1:6" ht="12.75">
      <c r="A11" s="109" t="s">
        <v>91</v>
      </c>
      <c r="B11" s="110" t="s">
        <v>23</v>
      </c>
      <c r="C11" s="111">
        <v>0</v>
      </c>
      <c r="D11" s="111">
        <v>0</v>
      </c>
      <c r="E11" s="111">
        <v>0.2</v>
      </c>
      <c r="F11" s="112">
        <v>0.2</v>
      </c>
    </row>
    <row r="12" spans="1:6" ht="12.75">
      <c r="A12" s="109" t="s">
        <v>92</v>
      </c>
      <c r="B12" s="110" t="s">
        <v>24</v>
      </c>
      <c r="C12" s="111">
        <v>0.015</v>
      </c>
      <c r="D12" s="111">
        <v>0.015</v>
      </c>
      <c r="E12" s="111">
        <v>0.015</v>
      </c>
      <c r="F12" s="112">
        <v>0.015</v>
      </c>
    </row>
    <row r="13" spans="1:6" ht="12.75">
      <c r="A13" s="109" t="s">
        <v>93</v>
      </c>
      <c r="B13" s="110" t="s">
        <v>25</v>
      </c>
      <c r="C13" s="111">
        <v>0.01</v>
      </c>
      <c r="D13" s="111">
        <v>0.01</v>
      </c>
      <c r="E13" s="111">
        <v>0.01</v>
      </c>
      <c r="F13" s="112">
        <v>0.01</v>
      </c>
    </row>
    <row r="14" spans="1:6" ht="12.75">
      <c r="A14" s="109" t="s">
        <v>94</v>
      </c>
      <c r="B14" s="110" t="s">
        <v>26</v>
      </c>
      <c r="C14" s="111">
        <v>0.002</v>
      </c>
      <c r="D14" s="111">
        <v>0.002</v>
      </c>
      <c r="E14" s="111">
        <v>0.002</v>
      </c>
      <c r="F14" s="112">
        <v>0.002</v>
      </c>
    </row>
    <row r="15" spans="1:6" ht="12.75">
      <c r="A15" s="109" t="s">
        <v>95</v>
      </c>
      <c r="B15" s="110" t="s">
        <v>96</v>
      </c>
      <c r="C15" s="111">
        <v>0.006</v>
      </c>
      <c r="D15" s="111">
        <v>0.006</v>
      </c>
      <c r="E15" s="111">
        <v>0.006</v>
      </c>
      <c r="F15" s="112">
        <v>0.006</v>
      </c>
    </row>
    <row r="16" spans="1:6" ht="15" customHeight="1">
      <c r="A16" s="109" t="s">
        <v>97</v>
      </c>
      <c r="B16" s="110" t="s">
        <v>98</v>
      </c>
      <c r="C16" s="111">
        <v>0.025</v>
      </c>
      <c r="D16" s="111">
        <v>0.025</v>
      </c>
      <c r="E16" s="111">
        <v>0.025</v>
      </c>
      <c r="F16" s="112">
        <v>0.025</v>
      </c>
    </row>
    <row r="17" spans="1:6" ht="12.75">
      <c r="A17" s="109" t="s">
        <v>99</v>
      </c>
      <c r="B17" s="110" t="s">
        <v>100</v>
      </c>
      <c r="C17" s="111">
        <v>0.03</v>
      </c>
      <c r="D17" s="111">
        <v>0.03</v>
      </c>
      <c r="E17" s="111">
        <v>0.03</v>
      </c>
      <c r="F17" s="112">
        <v>0.03</v>
      </c>
    </row>
    <row r="18" spans="1:6" ht="12.75">
      <c r="A18" s="109" t="s">
        <v>101</v>
      </c>
      <c r="B18" s="110" t="s">
        <v>27</v>
      </c>
      <c r="C18" s="111">
        <v>0.08</v>
      </c>
      <c r="D18" s="111">
        <v>0.08</v>
      </c>
      <c r="E18" s="111">
        <v>0.08</v>
      </c>
      <c r="F18" s="112">
        <v>0.08</v>
      </c>
    </row>
    <row r="19" spans="1:6" ht="12.75">
      <c r="A19" s="109" t="s">
        <v>102</v>
      </c>
      <c r="B19" s="110" t="s">
        <v>28</v>
      </c>
      <c r="C19" s="111">
        <v>0</v>
      </c>
      <c r="D19" s="111">
        <v>0</v>
      </c>
      <c r="E19" s="111">
        <v>0</v>
      </c>
      <c r="F19" s="112">
        <v>0</v>
      </c>
    </row>
    <row r="20" spans="1:6" ht="12.75">
      <c r="A20" s="113" t="s">
        <v>22</v>
      </c>
      <c r="B20" s="114" t="s">
        <v>103</v>
      </c>
      <c r="C20" s="115">
        <f>SUM(C11:C19)</f>
        <v>0.16799999999999998</v>
      </c>
      <c r="D20" s="115">
        <f aca="true" t="shared" si="0" ref="D20:F20">SUM(D11:D19)</f>
        <v>0.16799999999999998</v>
      </c>
      <c r="E20" s="115">
        <f t="shared" si="0"/>
        <v>0.36800000000000005</v>
      </c>
      <c r="F20" s="116">
        <f t="shared" si="0"/>
        <v>0.36800000000000005</v>
      </c>
    </row>
    <row r="21" spans="1:6" ht="12.75">
      <c r="A21" s="162" t="s">
        <v>104</v>
      </c>
      <c r="B21" s="163"/>
      <c r="C21" s="163"/>
      <c r="D21" s="163"/>
      <c r="E21" s="117"/>
      <c r="F21" s="118"/>
    </row>
    <row r="22" spans="1:6" ht="12.75">
      <c r="A22" s="109" t="s">
        <v>105</v>
      </c>
      <c r="B22" s="110" t="s">
        <v>106</v>
      </c>
      <c r="C22" s="111">
        <v>0.1785</v>
      </c>
      <c r="D22" s="119" t="s">
        <v>107</v>
      </c>
      <c r="E22" s="111">
        <v>0.1785</v>
      </c>
      <c r="F22" s="119" t="s">
        <v>107</v>
      </c>
    </row>
    <row r="23" spans="1:6" ht="12.75">
      <c r="A23" s="109" t="s">
        <v>108</v>
      </c>
      <c r="B23" s="110" t="s">
        <v>109</v>
      </c>
      <c r="C23" s="111">
        <v>0.0371</v>
      </c>
      <c r="D23" s="119" t="s">
        <v>107</v>
      </c>
      <c r="E23" s="111">
        <v>0.0371</v>
      </c>
      <c r="F23" s="119" t="s">
        <v>107</v>
      </c>
    </row>
    <row r="24" spans="1:6" ht="12.75">
      <c r="A24" s="109" t="s">
        <v>110</v>
      </c>
      <c r="B24" s="110" t="s">
        <v>111</v>
      </c>
      <c r="C24" s="111">
        <v>0.0092</v>
      </c>
      <c r="D24" s="111">
        <v>0.0071</v>
      </c>
      <c r="E24" s="111">
        <v>0.0092</v>
      </c>
      <c r="F24" s="111">
        <v>0.0071</v>
      </c>
    </row>
    <row r="25" spans="1:6" ht="12.75">
      <c r="A25" s="109" t="s">
        <v>112</v>
      </c>
      <c r="B25" s="110" t="s">
        <v>113</v>
      </c>
      <c r="C25" s="111">
        <v>0.1083</v>
      </c>
      <c r="D25" s="111">
        <v>0.0833</v>
      </c>
      <c r="E25" s="111">
        <v>0.1083</v>
      </c>
      <c r="F25" s="111">
        <v>0.0833</v>
      </c>
    </row>
    <row r="26" spans="1:6" ht="12.75">
      <c r="A26" s="109" t="s">
        <v>114</v>
      </c>
      <c r="B26" s="110" t="s">
        <v>115</v>
      </c>
      <c r="C26" s="111">
        <v>0.0007</v>
      </c>
      <c r="D26" s="111">
        <v>0.0006</v>
      </c>
      <c r="E26" s="111">
        <v>0.0007</v>
      </c>
      <c r="F26" s="111">
        <v>0.0006</v>
      </c>
    </row>
    <row r="27" spans="1:6" ht="12.75">
      <c r="A27" s="109" t="s">
        <v>116</v>
      </c>
      <c r="B27" s="110" t="s">
        <v>117</v>
      </c>
      <c r="C27" s="111">
        <v>0.0072</v>
      </c>
      <c r="D27" s="111">
        <v>0.0056</v>
      </c>
      <c r="E27" s="111">
        <v>0.0072</v>
      </c>
      <c r="F27" s="111">
        <v>0.0056</v>
      </c>
    </row>
    <row r="28" spans="1:6" ht="15" customHeight="1">
      <c r="A28" s="109" t="s">
        <v>118</v>
      </c>
      <c r="B28" s="110" t="s">
        <v>119</v>
      </c>
      <c r="C28" s="111">
        <v>0.0155</v>
      </c>
      <c r="D28" s="119" t="s">
        <v>107</v>
      </c>
      <c r="E28" s="111">
        <v>0.0155</v>
      </c>
      <c r="F28" s="119" t="s">
        <v>107</v>
      </c>
    </row>
    <row r="29" spans="1:6" ht="12.75">
      <c r="A29" s="109" t="s">
        <v>120</v>
      </c>
      <c r="B29" s="110" t="s">
        <v>121</v>
      </c>
      <c r="C29" s="111">
        <v>0.0011</v>
      </c>
      <c r="D29" s="111">
        <v>0.0009</v>
      </c>
      <c r="E29" s="111">
        <v>0.0011</v>
      </c>
      <c r="F29" s="111">
        <v>0.0009</v>
      </c>
    </row>
    <row r="30" spans="1:6" ht="12.75">
      <c r="A30" s="109" t="s">
        <v>122</v>
      </c>
      <c r="B30" s="110" t="s">
        <v>123</v>
      </c>
      <c r="C30" s="111">
        <v>0.0918</v>
      </c>
      <c r="D30" s="111">
        <v>0.0707</v>
      </c>
      <c r="E30" s="111">
        <v>0.0918</v>
      </c>
      <c r="F30" s="111">
        <v>0.0707</v>
      </c>
    </row>
    <row r="31" spans="1:6" ht="12.75">
      <c r="A31" s="109" t="s">
        <v>124</v>
      </c>
      <c r="B31" s="110" t="s">
        <v>125</v>
      </c>
      <c r="C31" s="111">
        <v>0.0003</v>
      </c>
      <c r="D31" s="111">
        <v>0.0002</v>
      </c>
      <c r="E31" s="111">
        <v>0.0003</v>
      </c>
      <c r="F31" s="111">
        <v>0.0002</v>
      </c>
    </row>
    <row r="32" spans="1:6" ht="12.75">
      <c r="A32" s="113" t="s">
        <v>29</v>
      </c>
      <c r="B32" s="114" t="s">
        <v>103</v>
      </c>
      <c r="C32" s="115">
        <f>SUM(C22:C31)</f>
        <v>0.4497</v>
      </c>
      <c r="D32" s="115">
        <f aca="true" t="shared" si="1" ref="D32:F32">SUM(D22:D31)</f>
        <v>0.1684</v>
      </c>
      <c r="E32" s="115">
        <f t="shared" si="1"/>
        <v>0.4497</v>
      </c>
      <c r="F32" s="116">
        <f t="shared" si="1"/>
        <v>0.1684</v>
      </c>
    </row>
    <row r="33" spans="1:6" ht="12.75">
      <c r="A33" s="162" t="s">
        <v>126</v>
      </c>
      <c r="B33" s="163"/>
      <c r="C33" s="163"/>
      <c r="D33" s="163"/>
      <c r="E33" s="117"/>
      <c r="F33" s="118"/>
    </row>
    <row r="34" spans="1:6" ht="12.75">
      <c r="A34" s="109" t="s">
        <v>127</v>
      </c>
      <c r="B34" s="110" t="s">
        <v>128</v>
      </c>
      <c r="C34" s="111">
        <v>0.056</v>
      </c>
      <c r="D34" s="111">
        <v>0.0431</v>
      </c>
      <c r="E34" s="111">
        <v>0.056</v>
      </c>
      <c r="F34" s="111">
        <v>0.0431</v>
      </c>
    </row>
    <row r="35" spans="1:6" ht="15" customHeight="1">
      <c r="A35" s="109" t="s">
        <v>129</v>
      </c>
      <c r="B35" s="110" t="s">
        <v>130</v>
      </c>
      <c r="C35" s="111">
        <v>0.0013</v>
      </c>
      <c r="D35" s="111">
        <v>0.001</v>
      </c>
      <c r="E35" s="111">
        <v>0.0013</v>
      </c>
      <c r="F35" s="111">
        <v>0.001</v>
      </c>
    </row>
    <row r="36" spans="1:6" ht="12.75">
      <c r="A36" s="109" t="s">
        <v>131</v>
      </c>
      <c r="B36" s="110" t="s">
        <v>132</v>
      </c>
      <c r="C36" s="111">
        <v>0.044</v>
      </c>
      <c r="D36" s="111">
        <v>0.0339</v>
      </c>
      <c r="E36" s="111">
        <v>0.044</v>
      </c>
      <c r="F36" s="111">
        <v>0.0339</v>
      </c>
    </row>
    <row r="37" spans="1:6" ht="12.75">
      <c r="A37" s="109" t="s">
        <v>133</v>
      </c>
      <c r="B37" s="110" t="s">
        <v>134</v>
      </c>
      <c r="C37" s="111">
        <v>0.0481</v>
      </c>
      <c r="D37" s="111">
        <v>0.037</v>
      </c>
      <c r="E37" s="111">
        <v>0.0481</v>
      </c>
      <c r="F37" s="111">
        <v>0.037</v>
      </c>
    </row>
    <row r="38" spans="1:6" ht="12.75">
      <c r="A38" s="109" t="s">
        <v>135</v>
      </c>
      <c r="B38" s="110" t="s">
        <v>136</v>
      </c>
      <c r="C38" s="111">
        <v>0.0047</v>
      </c>
      <c r="D38" s="111">
        <v>0.0036</v>
      </c>
      <c r="E38" s="111">
        <v>0.0047</v>
      </c>
      <c r="F38" s="111">
        <v>0.0036</v>
      </c>
    </row>
    <row r="39" spans="1:6" ht="12.75">
      <c r="A39" s="113" t="s">
        <v>30</v>
      </c>
      <c r="B39" s="114" t="s">
        <v>103</v>
      </c>
      <c r="C39" s="115">
        <f>SUM(C34:C38)</f>
        <v>0.15410000000000001</v>
      </c>
      <c r="D39" s="115">
        <f aca="true" t="shared" si="2" ref="D39:F39">SUM(D34:D38)</f>
        <v>0.1186</v>
      </c>
      <c r="E39" s="115">
        <f t="shared" si="2"/>
        <v>0.15410000000000001</v>
      </c>
      <c r="F39" s="116">
        <f t="shared" si="2"/>
        <v>0.1186</v>
      </c>
    </row>
    <row r="40" spans="1:6" ht="12.75">
      <c r="A40" s="162" t="s">
        <v>137</v>
      </c>
      <c r="B40" s="163"/>
      <c r="C40" s="163"/>
      <c r="D40" s="163"/>
      <c r="E40" s="117"/>
      <c r="F40" s="118"/>
    </row>
    <row r="41" spans="1:6" ht="12.75">
      <c r="A41" s="109" t="s">
        <v>138</v>
      </c>
      <c r="B41" s="110" t="s">
        <v>139</v>
      </c>
      <c r="C41" s="111">
        <v>0.0755</v>
      </c>
      <c r="D41" s="111">
        <v>0.0283</v>
      </c>
      <c r="E41" s="111">
        <v>0.1655</v>
      </c>
      <c r="F41" s="112">
        <v>0.062</v>
      </c>
    </row>
    <row r="42" spans="1:6" ht="38.25">
      <c r="A42" s="109" t="s">
        <v>140</v>
      </c>
      <c r="B42" s="110" t="s">
        <v>141</v>
      </c>
      <c r="C42" s="111">
        <v>0.0047</v>
      </c>
      <c r="D42" s="111">
        <v>0.0036</v>
      </c>
      <c r="E42" s="111">
        <v>0.005</v>
      </c>
      <c r="F42" s="112">
        <v>0.0038</v>
      </c>
    </row>
    <row r="43" spans="1:6" ht="15.75" thickBot="1">
      <c r="A43" s="120" t="s">
        <v>31</v>
      </c>
      <c r="B43" s="121" t="s">
        <v>103</v>
      </c>
      <c r="C43" s="122">
        <f>SUM(C41:C42)</f>
        <v>0.0802</v>
      </c>
      <c r="D43" s="122">
        <f aca="true" t="shared" si="3" ref="D43:F43">SUM(D41:D42)</f>
        <v>0.0319</v>
      </c>
      <c r="E43" s="122">
        <f t="shared" si="3"/>
        <v>0.1705</v>
      </c>
      <c r="F43" s="123">
        <f t="shared" si="3"/>
        <v>0.0658</v>
      </c>
    </row>
    <row r="44" spans="1:6" ht="15.75" thickBot="1">
      <c r="A44" s="164" t="s">
        <v>142</v>
      </c>
      <c r="B44" s="165"/>
      <c r="C44" s="124">
        <f>C43+C39+C32+C20</f>
        <v>0.8519999999999999</v>
      </c>
      <c r="D44" s="124">
        <f>D43+D39+D32+D20</f>
        <v>0.48689999999999994</v>
      </c>
      <c r="E44" s="124">
        <f aca="true" t="shared" si="4" ref="E44:F44">E43+E39+E32+E20</f>
        <v>1.1423</v>
      </c>
      <c r="F44" s="125">
        <f t="shared" si="4"/>
        <v>0.7208000000000001</v>
      </c>
    </row>
    <row r="45" spans="1:6" ht="12.75">
      <c r="A45" s="147" t="str">
        <f>'[4]CALCULO DO BDI '!B33</f>
        <v>CARIRÉ, 29 DE JANEIRO DE 2021</v>
      </c>
      <c r="B45" s="147"/>
      <c r="C45" s="147"/>
      <c r="D45" s="147"/>
      <c r="E45" s="105"/>
      <c r="F45" s="105"/>
    </row>
  </sheetData>
  <mergeCells count="13">
    <mergeCell ref="A45:D45"/>
    <mergeCell ref="H1:I1"/>
    <mergeCell ref="B5:F5"/>
    <mergeCell ref="A7:F7"/>
    <mergeCell ref="A8:A9"/>
    <mergeCell ref="B8:B9"/>
    <mergeCell ref="C8:D8"/>
    <mergeCell ref="E8:F8"/>
    <mergeCell ref="A10:D10"/>
    <mergeCell ref="A21:D21"/>
    <mergeCell ref="A33:D33"/>
    <mergeCell ref="A40:D40"/>
    <mergeCell ref="A44:B44"/>
  </mergeCells>
  <printOptions horizontalCentered="1"/>
  <pageMargins left="0.25" right="0.25" top="0.75" bottom="0.75" header="0.3" footer="0.3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AQUINO</cp:lastModifiedBy>
  <cp:lastPrinted>2021-03-02T16:35:01Z</cp:lastPrinted>
  <dcterms:created xsi:type="dcterms:W3CDTF">2011-06-23T15:49:37Z</dcterms:created>
  <dcterms:modified xsi:type="dcterms:W3CDTF">2021-05-14T13:05:29Z</dcterms:modified>
  <cp:category/>
  <cp:version/>
  <cp:contentType/>
  <cp:contentStatus/>
</cp:coreProperties>
</file>